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1C4486F2-71E1-4C3A-9B1A-38AAA1987A07}" xr6:coauthVersionLast="47" xr6:coauthVersionMax="47" xr10:uidLastSave="{00000000-0000-0000-0000-000000000000}"/>
  <bookViews>
    <workbookView xWindow="-120" yWindow="-120" windowWidth="24240" windowHeight="13020" firstSheet="2"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<sst xmlns="http://schemas.openxmlformats.org/spreadsheetml/2006/main" count="195" uniqueCount="154">
  <si>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</si>
  <si>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</si>
  <si>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</si>
  <si>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</si>
  <si>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</si>
  <si>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</si>
  <si>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</si>
  <si>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</si>
  <si>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</si>
  <si>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</si>
  <si>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</si>
  <si>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</si>
  <si>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</si>
  <si>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</si>
  <si>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</si>
  <si>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</si>
  <si>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</si>
  <si>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</si>
  <si>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</si>
  <si>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</si>
  <si>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</si>
  <si>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</si>
  <si>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</si>
  <si>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</si>
  <si>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</si>
  <si>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</si>
  <si>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</si>
  <si>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</si>
  <si>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</si>
  <si>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</si>
  <si>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</si>
  <si>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</si>
  <si>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</si>
  <si>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</si>
  <si>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</si>
  <si>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</si>
  <si>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</si>
  <si>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</si>
  <si>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</si>
  <si>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</si>
  <si>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</si>
  <si>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</si>
  <si>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</si>
  <si>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</si>
  <si>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</si>
  <si>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</si>
  <si>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</si>
  <si>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</si>
  <si>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</si>
  <si>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</si>
  <si>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</si>
  <si>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</si>
  <si>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</si>
  <si>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</si>
  <si>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</si>
  <si>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</si>
  <si>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</si>
  <si>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</si>
  <si>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</si>
  <si>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</si>
  <si>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</si>
  <si>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</si>
  <si>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</si>
  <si>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</si>
  <si>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</si>
  <si>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</si>
  <si>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</si>
  <si>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</si>
  <si>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</si>
  <si>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</si>
  <si>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</si>
  <si>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</si>
  <si>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</si>
  <si>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</si>
  <si>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</si>
  <si>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</si>
  <si>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</si>
  <si>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</si>
  <si>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</si>
  <si>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</si>
  <si>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</si>
  <si>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</si>
  <si>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</si>
  <si>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</si>
  <si>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</si>
  <si>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</si>
  <si>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</si>
  <si>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</si>
  <si>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</si>
  <si>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</si>
  <si>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</si>
  <si>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</si>
  <si>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</si>
  <si>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</si>
  <si>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</si>
  <si>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</si>
  <si>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</si>
  <si>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</si>
  <si>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</si>
  <si>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</si>
  <si>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</si>
  <si>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</si>
  <si>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</si>
  <si>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</si>
  <si>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</si>
  <si>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</si>
  <si>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</si>
  <si>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</si>
  <si>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</si>
  <si>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</si>
  <si>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</si>
  <si>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</si>
  <si>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</si>
  <si>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</si>
  <si>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</si>
  <si>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</si>
  <si>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</si>
  <si>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</si>
  <si>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</si>
  <si>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</si>
  <si>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</si>
  <si>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</si>
  <si>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</si>
  <si>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</si>
  <si>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</si>
  <si>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</si>
  <si>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</si>
  <si>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</si>
  <si>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</si>
  <si>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</si>
  <si>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</si>
  <si>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</si>
  <si>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</si>
  <si>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</si>
  <si>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</si>
  <si>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</si>
  <si>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</si>
  <si>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</si>
  <si>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</si>
  <si>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</si>
  <si>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</si>
  <si>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</si>
  <si>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</si>
  <si>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</si>
  <si>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13001310501020230003400</t>
  </si>
  <si>
    <t>10 LABORAL CIRCUITO DE CARTAGENA</t>
  </si>
  <si>
    <t>MARIA BERNARDA PEREZ CARMONA- CC.45.478.182</t>
  </si>
  <si>
    <t>23/12/1994</t>
  </si>
  <si>
    <t>SEGÚN LOS HECHOS DE LA DEMANDA, LA SEÑORA MARIA BERNARDA PEREZ CARMONA IDENTIFICADA CON  CC.45.478.182, PRECISA QUE EL 01/03/1995 INICIÓ A LABORAR CON LA ALCALDÍA DE CARTAGENA Y REALIZÓ COTIZACIONES A LA CAJA DE DICHA ENTIDAD, QUE A PARTIR DEL MES DE AGOSTO DE 1995 SUS COTIZACIONES FUERON ASUMIDAS POR EL ISS Y QUE DESDE ABRIL DE 1996 SUS COTIZACIONES SE REALIZARON EN EL RAIS. ADUCE QUE AL MOMENTO DEL TRASLADO NO LE DIERON INFORMACIÓN COMPLETA Y EXPLICACIÓN CLARA DE LAS ETAPAS DEL PROCESO, SOBRE LAS CONSECUENCIAS E IMPLICACIONES DEL TRASLADO DE REGIMEN PENSIONAL, NO SE LE HIZO PROYECCIÓN DEL VALOR DE LA PENSIÓN, NO SE LE EXPLICÓ LAS VENTAJAS Y DESVENTAJAS DE LO REGIMENES. ARGUMENTA QUE SU MESADA PENSIONAL EN EL RAIS ASICIENDE AL SALARIO MINIMO Y QUE EN EL RPM ASCIENDE A LA SUMA DE $3.533.606. FINALMENTE DICE QUE SOLICITÓ A PORVENIR Y COLPENSIONES LA INEFICACIA DE LA AFILIACIÓN, PETICIÓN LA CUAL FUE NEGADA POR AMBAS ENTIDADES.</t>
  </si>
  <si>
    <t>30/08/2024 (Estados)</t>
  </si>
  <si>
    <t>AJR 2381</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</si>
  <si>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llamó en garantía a la compañía ALLIANZ SEGUROS S.A. en virtud de la Póliza de Seguro Previsional No. 02090000001 cuyo tomador es COLFONDOS S.A., y asegurado son los AFILIADOS Y/O BENEFICIARIOS, sin embargo, el llamamiento en garantía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La demandante actualmente se encuentra vinculada al RAIS desde 1994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como llamada en garantía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</si>
  <si>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 </t>
  </si>
  <si>
    <t>EXCEPCION PREVIA: NO COMPRENDER LA DEMANDA TODOS LOS LITISCONSORTES NECESARIOS
EXCEPCIONES PROPUESTAS FRENTE A LA DEMANDA:
1) FALTA DE LEGITIMACIÓN EN LA CAUSA POR PASIVA DE ALLIANZ SEGUROS S.A. 
2) COBRO DE LO NO DEBIDO Y ENRIQUECIMIENTO SIN JUSTA CAUSA 
3) PRESCRIPCIÓN 
4) GENÉRICA O INNOMINADA
EXCEPCIONES PROPUESTAS FRENTE AL LLAMAMIENTO EN GARANTÍA:
1) FALTA DE LEGITIMACIÓN EN LA CAUSA POR PASIVA DE ALLIANZ SEGUROS S.A.
2) INEXISTENCIA DEL CONTRATO DE SEGURO NO. 020900001 EXPEDIDO POR ALLIANZ SEGUROS S.A.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GENÉRICA O INNOMINADA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</si>
</sst>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zoomScale="70" zoomScaleNormal="70" workbookViewId="0">
      <selection activeCell="B8" sqref="B8:C8"/>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144</v>
      </c>
      <c r="C2" s="42"/>
    </row>
    <row r="3" spans="1:3" x14ac:dyDescent="0.25">
      <c r="A3" s="5" t="s">
        <v>0</v>
      </c>
      <c r="B3" s="43" t="s">
        <v>145</v>
      </c>
      <c r="C3" s="44"/>
    </row>
    <row r="4" spans="1:3" x14ac:dyDescent="0.25">
      <c r="A4" s="5" t="s">
        <v>109</v>
      </c>
      <c r="B4" s="43" t="s">
        <v>137</v>
      </c>
      <c r="C4" s="44"/>
    </row>
    <row r="5" spans="1:3" ht="14.45" customHeight="1" x14ac:dyDescent="0.25">
      <c r="A5" s="5" t="s">
        <v>1</v>
      </c>
      <c r="B5" s="36" t="s">
        <v>146</v>
      </c>
      <c r="C5" s="36"/>
    </row>
    <row r="6" spans="1:3" x14ac:dyDescent="0.25">
      <c r="A6" s="5" t="s">
        <v>110</v>
      </c>
      <c r="B6" s="40" t="s">
        <v>134</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107.2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45481</v>
      </c>
      <c r="C27" s="48"/>
    </row>
    <row r="28" spans="1:3" x14ac:dyDescent="0.25">
      <c r="A28" s="5" t="s">
        <v>9</v>
      </c>
      <c r="B28" s="45" t="s">
        <v>149</v>
      </c>
      <c r="C28" s="45"/>
    </row>
    <row r="29" spans="1:3" x14ac:dyDescent="0.25">
      <c r="A29" s="5" t="s">
        <v>10</v>
      </c>
      <c r="B29" s="45">
        <v>45548</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13001310501020230003400</v>
      </c>
      <c r="C3" s="40"/>
    </row>
    <row r="4" spans="1:3" x14ac:dyDescent="0.25">
      <c r="A4" s="5" t="s">
        <v>0</v>
      </c>
      <c r="B4" s="40" t="str">
        <f>'GENERALES NOTA 322'!B3:C3</f>
        <v>10 LABORAL CIRCUITO DE CARTAGENA</v>
      </c>
      <c r="C4" s="40"/>
    </row>
    <row r="5" spans="1:3" x14ac:dyDescent="0.25">
      <c r="A5" s="5" t="s">
        <v>109</v>
      </c>
      <c r="B5" s="40" t="str">
        <f>'GENERALES NOTA 322'!B4:C4</f>
        <v>COLFONDOS Y OTRO</v>
      </c>
      <c r="C5" s="40"/>
    </row>
    <row r="6" spans="1:3" x14ac:dyDescent="0.25">
      <c r="A6" s="5" t="s">
        <v>1</v>
      </c>
      <c r="B6" s="40" t="str">
        <f>'GENERALES NOTA 322'!B5:C5</f>
        <v>MARIA BERNARDA PEREZ CARMONA- CC.45.478.182</v>
      </c>
      <c r="C6" s="40"/>
    </row>
    <row r="7" spans="1:3" x14ac:dyDescent="0.25">
      <c r="A7" s="5" t="s">
        <v>110</v>
      </c>
      <c r="B7" s="40" t="str">
        <f>'GENERALES NOTA 322'!B6:C6</f>
        <v>LLAMADA EN GARANTIA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B13" zoomScale="80" zoomScaleNormal="80" workbookViewId="0">
      <selection activeCell="C35" sqref="C35"/>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
        <v>150</v>
      </c>
      <c r="C2" s="86"/>
    </row>
    <row r="3" spans="1:6" x14ac:dyDescent="0.25">
      <c r="A3" s="21" t="s">
        <v>11</v>
      </c>
      <c r="B3" s="87" t="str">
        <f>'GENERALES NOTA 322'!B2:C2</f>
        <v>13001310501020230003400</v>
      </c>
      <c r="C3" s="87"/>
    </row>
    <row r="4" spans="1:6" x14ac:dyDescent="0.25">
      <c r="A4" s="21" t="s">
        <v>0</v>
      </c>
      <c r="B4" s="87" t="str">
        <f>'GENERALES NOTA 322'!B3:C3</f>
        <v>10 LABORAL CIRCUITO DE CARTAGENA</v>
      </c>
      <c r="C4" s="87"/>
    </row>
    <row r="5" spans="1:6" x14ac:dyDescent="0.25">
      <c r="A5" s="21" t="s">
        <v>109</v>
      </c>
      <c r="B5" s="87" t="str">
        <f>'GENERALES NOTA 322'!B4:C4</f>
        <v>COLFONDOS Y OTRO</v>
      </c>
      <c r="C5" s="87"/>
    </row>
    <row r="6" spans="1:6" ht="14.45" customHeight="1" x14ac:dyDescent="0.25">
      <c r="A6" s="21" t="s">
        <v>1</v>
      </c>
      <c r="B6" s="87" t="str">
        <f>'GENERALES NOTA 322'!B5:C5</f>
        <v>MARIA BERNARDA PEREZ CARMONA- CC.45.478.182</v>
      </c>
      <c r="C6" s="87"/>
    </row>
    <row r="7" spans="1:6" x14ac:dyDescent="0.25">
      <c r="A7" s="21" t="s">
        <v>110</v>
      </c>
      <c r="B7" s="87" t="str">
        <f>'GENERALES NOTA 322'!B6:C6</f>
        <v>LLAMADA EN GARANTIA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57</v>
      </c>
      <c r="C15" s="86"/>
    </row>
    <row r="16" spans="1:6" ht="15" customHeight="1" x14ac:dyDescent="0.25">
      <c r="A16" s="21" t="s">
        <v>45</v>
      </c>
      <c r="B16" s="83" t="s">
        <v>151</v>
      </c>
      <c r="C16" s="84"/>
    </row>
    <row r="17" spans="1:3" ht="28.5" customHeight="1" x14ac:dyDescent="0.25">
      <c r="A17" s="14" t="s">
        <v>52</v>
      </c>
      <c r="B17" s="74">
        <f>((C19+C20+C22+C23)-C26)*C25*C27</f>
        <v>0</v>
      </c>
      <c r="C17" s="74"/>
    </row>
    <row r="18" spans="1:3" x14ac:dyDescent="0.25">
      <c r="A18" s="23" t="s">
        <v>53</v>
      </c>
      <c r="B18" s="75" t="s">
        <v>48</v>
      </c>
      <c r="C18" s="76"/>
    </row>
    <row r="19" spans="1:3" x14ac:dyDescent="0.25">
      <c r="A19" s="70"/>
      <c r="B19" s="22" t="s">
        <v>49</v>
      </c>
      <c r="C19" s="19">
        <v>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74">
        <f>IFERROR(B17*(VLOOKUP(B15,Hoja2!$G$1:$H$6,2,0)),16666)</f>
        <v>16666</v>
      </c>
      <c r="C28" s="74"/>
    </row>
    <row r="29" spans="1:3" ht="30" x14ac:dyDescent="0.25">
      <c r="A29" s="21" t="s">
        <v>54</v>
      </c>
      <c r="B29" s="77" t="s">
        <v>152</v>
      </c>
      <c r="C29" s="78"/>
    </row>
    <row r="30" spans="1:3" ht="30" x14ac:dyDescent="0.25">
      <c r="A30" s="21" t="s">
        <v>55</v>
      </c>
      <c r="B30" s="79" t="s">
        <v>153</v>
      </c>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13001310501020230003400</v>
      </c>
      <c r="C3" s="40"/>
    </row>
    <row r="4" spans="1:3" x14ac:dyDescent="0.25">
      <c r="A4" s="5" t="s">
        <v>0</v>
      </c>
      <c r="B4" s="40" t="str">
        <f>'GENERALES NOTA 322'!B3:C3</f>
        <v>10 LABORAL CIRCUITO DE CARTAGENA</v>
      </c>
      <c r="C4" s="40"/>
    </row>
    <row r="5" spans="1:3" ht="29.1" customHeight="1" x14ac:dyDescent="0.25">
      <c r="A5" s="5" t="s">
        <v>109</v>
      </c>
      <c r="B5" s="40" t="str">
        <f>'GENERALES NOTA 322'!B4:C4</f>
        <v>COLFONDOS Y OTRO</v>
      </c>
      <c r="C5" s="40"/>
    </row>
    <row r="6" spans="1:3" x14ac:dyDescent="0.25">
      <c r="A6" s="5" t="s">
        <v>1</v>
      </c>
      <c r="B6" s="40" t="str">
        <f>'GENERALES NOTA 322'!B5:C5</f>
        <v>MARIA BERNARDA PEREZ CARMONA- CC.45.478.182</v>
      </c>
      <c r="C6" s="40"/>
    </row>
    <row r="7" spans="1:3" ht="43.5" customHeight="1" x14ac:dyDescent="0.25">
      <c r="A7" s="5" t="s">
        <v>110</v>
      </c>
      <c r="B7" s="40" t="str">
        <f>'GENERALES NOTA 322'!B6:C6</f>
        <v>LLAMADA EN GARANTIA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2024-09-13T19:55:53Z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