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12"/>
  <workbookPr codeName="ThisWorkbook"/>
  <mc:AlternateContent xmlns:mc="http://schemas.openxmlformats.org/markup-compatibility/2006">
    <mc:Choice Requires="x15">
      <x15ac:absPath xmlns:x15ac="http://schemas.microsoft.com/office/spreadsheetml/2010/11/ac" url="https://allianzms-my.sharepoint.com/personal/yuli_cupasachoa_allianz_co/Documents/OUTSORCINGS/RESTO DEL PAIS/DR GUSTAVO HERRERA/May Dicson Colmenares Bautista y Otro/"/>
    </mc:Choice>
  </mc:AlternateContent>
  <xr:revisionPtr revIDLastSave="0" documentId="8_{8C46A3EA-E905-4312-8AB1-C06A67CA4312}" xr6:coauthVersionLast="47" xr6:coauthVersionMax="47" xr10:uidLastSave="{00000000-0000-0000-0000-000000000000}"/>
  <bookViews>
    <workbookView xWindow="-120" yWindow="-120" windowWidth="19440" windowHeight="14880" firstSheet="2" activeTab="2" xr2:uid="{00000000-000D-0000-FFFF-FFFF00000000}"/>
  </bookViews>
  <sheets>
    <sheet name="AUTOS  NOTA 322" sheetId="1" r:id="rId1"/>
    <sheet name="AUTOS NOTA 321" sheetId="7" r:id="rId2"/>
    <sheet name="AUTOS NOTA 324-478" sheetId="8" r:id="rId3"/>
    <sheet name="TASACION " sheetId="10" state="hidden" r:id="rId4"/>
    <sheet name="AUTOS NOTA 325" sheetId="9" r:id="rId5"/>
    <sheet name="CONCEPTO DE CONCILIACIÓN 330 " sheetId="11" r:id="rId6"/>
    <sheet name="CAMBIO DE CONTINGENCIA 423" sheetId="12" r:id="rId7"/>
    <sheet name="Hoja2" sheetId="6" state="hidden" r:id="rId8"/>
  </sheets>
  <externalReferences>
    <externalReference r:id="rId9"/>
    <externalReference r:id="rId10"/>
    <externalReference r:id="rId11"/>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0" i="8" l="1"/>
  <c r="B40" i="8" s="1"/>
  <c r="B34" i="12"/>
  <c r="B15" i="12"/>
  <c r="B8" i="12"/>
  <c r="B7" i="12"/>
  <c r="B6" i="12"/>
  <c r="B5" i="12"/>
  <c r="B4" i="12"/>
  <c r="B3" i="12"/>
  <c r="B2" i="12"/>
  <c r="H23" i="11"/>
  <c r="H25" i="11" s="1"/>
  <c r="F22" i="11"/>
  <c r="F24" i="11" s="1"/>
  <c r="E22" i="11"/>
  <c r="E24" i="11" s="1"/>
  <c r="H21" i="11"/>
  <c r="G21" i="11"/>
  <c r="G23" i="11" s="1"/>
  <c r="G25" i="11" s="1"/>
  <c r="F21" i="11"/>
  <c r="F23" i="11" s="1"/>
  <c r="F25" i="11" s="1"/>
  <c r="E21" i="11"/>
  <c r="E23" i="11" s="1"/>
  <c r="E25" i="11" s="1"/>
  <c r="D21" i="11"/>
  <c r="D23" i="11" s="1"/>
  <c r="D25" i="11" s="1"/>
  <c r="H20" i="11"/>
  <c r="H22" i="11" s="1"/>
  <c r="H24" i="11" s="1"/>
  <c r="G20" i="11"/>
  <c r="G22" i="11" s="1"/>
  <c r="G24" i="11" s="1"/>
  <c r="F20" i="11"/>
  <c r="E20" i="11"/>
  <c r="D20" i="11"/>
  <c r="D22" i="11" s="1"/>
  <c r="D24" i="11" s="1"/>
  <c r="B9" i="11"/>
  <c r="B8" i="11"/>
  <c r="B7" i="11"/>
  <c r="B6" i="11"/>
  <c r="B5" i="11"/>
  <c r="B4" i="11"/>
  <c r="B3" i="11"/>
  <c r="B2" i="11"/>
  <c r="B10" i="9" l="1"/>
  <c r="B2" i="8" l="1"/>
  <c r="B2" i="9" s="1"/>
  <c r="B8" i="9" l="1"/>
  <c r="B7" i="9"/>
  <c r="B6" i="9"/>
  <c r="B5" i="9"/>
  <c r="B4" i="9"/>
  <c r="B3" i="9"/>
  <c r="B8" i="8"/>
  <c r="B7" i="8"/>
  <c r="B6" i="8"/>
  <c r="B5" i="8"/>
  <c r="B4" i="8"/>
  <c r="B3" i="8"/>
  <c r="B8" i="7"/>
  <c r="B4" i="7" l="1"/>
  <c r="B5" i="7"/>
  <c r="B6" i="7"/>
  <c r="B7" i="7"/>
  <c r="B3" i="7"/>
  <c r="B9" i="8"/>
  <c r="B11" i="9" l="1"/>
</calcChain>
</file>

<file path=xl/sharedStrings.xml><?xml version="1.0" encoding="utf-8"?>
<sst xmlns="http://schemas.openxmlformats.org/spreadsheetml/2006/main" count="332" uniqueCount="230">
  <si>
    <t>SOLICITUD DE ANTECEDENTES -ABOGADO EXTERNO-</t>
  </si>
  <si>
    <t>RADICADO(23 DIGITOS)</t>
  </si>
  <si>
    <t>85001310300320240012800</t>
  </si>
  <si>
    <t>JUZGADO</t>
  </si>
  <si>
    <t>TERCERO CIVIL DEL CIRCUITO DE YOPAL</t>
  </si>
  <si>
    <t>DEMANDADO</t>
  </si>
  <si>
    <t>ÁNGEL HERNANDO VARGAS TOLOZA; MAREES SAS ESP; ALLIANZ SEGUROS S.A.</t>
  </si>
  <si>
    <t xml:space="preserve">DEMANDANTE </t>
  </si>
  <si>
    <t>MAY DICSON COLMENARES BAUTISTA, LINA JASMÍN CHAPARRO OCHOA (COMPAÑERA PERMANENTE- OCTUBRE 1 DE 1990)</t>
  </si>
  <si>
    <t>TIPO DE VINCULACION COMPAÑÍA</t>
  </si>
  <si>
    <t>DEMANDA DIRECTA</t>
  </si>
  <si>
    <t xml:space="preserve">TIPO DE PERJUCIO </t>
  </si>
  <si>
    <t xml:space="preserve">RCE LESIONES </t>
  </si>
  <si>
    <t>INTERVINIENTE -NOMBRE DE LESIONADO O MUERTO (S) DEL PROCESO</t>
  </si>
  <si>
    <t>MAY DICSON COLMENARES BAUTISTA, LINA JASMÍN CHAPARRO OCHOA</t>
  </si>
  <si>
    <t xml:space="preserve">NUMERO DE IDENTIFICACION </t>
  </si>
  <si>
    <t>1.118.546.291; 1.057.585.150</t>
  </si>
  <si>
    <t xml:space="preserve">DOMICILIO </t>
  </si>
  <si>
    <t>Cll 42A#6-83; Cll 42A#6-83</t>
  </si>
  <si>
    <t xml:space="preserve">TELEFONO </t>
  </si>
  <si>
    <t>3126798352; 3134835648</t>
  </si>
  <si>
    <t>CORREO ELECTRONICO</t>
  </si>
  <si>
    <t>Mikecolmenares@hotmail.com; Linakoreana@hotmail.com</t>
  </si>
  <si>
    <t xml:space="preserve">ESTADO CIVIL </t>
  </si>
  <si>
    <t>UNIÓN MARITAL DE HECHO</t>
  </si>
  <si>
    <t xml:space="preserve">FECHA DE NACIMIENTO </t>
  </si>
  <si>
    <t>2 DE NOVIEMBRE DE 1990; 1 DE OCTUBRE DE 1990</t>
  </si>
  <si>
    <t xml:space="preserve">EDAD AL MOMENTO DEL SINIESTRO </t>
  </si>
  <si>
    <t>32 AÑOS; 32 AÑOS</t>
  </si>
  <si>
    <t xml:space="preserve">FECHA DE DEFUNCION </t>
  </si>
  <si>
    <t>NO APLICA</t>
  </si>
  <si>
    <t xml:space="preserve">SITUCION LABORAL </t>
  </si>
  <si>
    <t>Ocupado - Autonomo</t>
  </si>
  <si>
    <t xml:space="preserve">PROFESION </t>
  </si>
  <si>
    <t>TÉCNICO EN MÚSICA; NINGUNA</t>
  </si>
  <si>
    <t xml:space="preserve">INGRESOS NETOS </t>
  </si>
  <si>
    <t>DESCONOCIDOS</t>
  </si>
  <si>
    <t>NUMERO DE LESIONADOS Y/O FALLECIDOS  SEGÚN IPAT</t>
  </si>
  <si>
    <t>TRES HERIDOS</t>
  </si>
  <si>
    <t xml:space="preserve">CONDICION </t>
  </si>
  <si>
    <t xml:space="preserve">Motociclista </t>
  </si>
  <si>
    <t>FECHA DE LOS HECHOS</t>
  </si>
  <si>
    <t>13 DE SEPTIEMBRE DE 2023</t>
  </si>
  <si>
    <t>FECHA DE SOLICITUD AUDIENCIA PREJUDICIAL</t>
  </si>
  <si>
    <t>25 DE ABRIL DE 2024</t>
  </si>
  <si>
    <t>FECHA DE AUDIENCIA PREJUDICIAL</t>
  </si>
  <si>
    <t>20 DE MAYO DE 2024</t>
  </si>
  <si>
    <r>
      <t>Breve resumen de los hechos
*Recomendaciones:</t>
    </r>
    <r>
      <rPr>
        <sz val="11"/>
        <color theme="1"/>
        <rFont val="Calibri"/>
        <family val="2"/>
        <scheme val="minor"/>
      </rPr>
      <t xml:space="preserve"> Establecer las circunstancias de tiempo, modo y lugar, fecha del siniestro, placa del vh asegurado y terceros afectados, nombres de los lesionados (pcl-entidad que emite la pcl- días de incapacidad, lesiones) y muertos. Dentro del material probatorio identificar el grado de responsabilidad (IPAT, fallo contravencional). Procure no transcribir los hechos de la demanda, este espacio tiene como finalidad mostrar un panorama de los hechos.</t>
    </r>
  </si>
  <si>
    <t xml:space="preserve">1. El 13 de septiembre de 2023, MAY DICSON COLMENARES BAUTISTA conducía la motocicleta de placas LGW04C con LINA JASMIN CHAPARRO OCHOA como pasajera, desplazándose por la carrera 24 en la ciudad de Yopal, Casanare.  
2. En la intersección de la carrera 24 con calle 21, la motocicleta y la camioneta de placas WLN545, conducida por ÁNGEL HERNANDO TOLOZA VARGAS, colisionaron.  
3. La motocicleta fue impactada en el costado lateral izquierdo, mientras que la camioneta sufrió daños en su parte frontal.  
4. El señor COLMENARES BAUTISTA y la señora CHAPARRO OCHOA resultaron lesionados, fueron atendidos por personal del CRUE y trasladados a la clínica Casanare, donde se diagnosticaron fracturas en la clavícula y costillas, en el caso del señor COLMENARES BAUTISTA.  
5. El 16 de septiembre de 2023, MAY DICSON COLMENARES BAUTISTA fue sometido a cirugía para reparar la fractura de clavícula con una placa de bloqueo tras presentar lesiones complejas derivadas del accidente.  </t>
  </si>
  <si>
    <t>ASEGURADO</t>
  </si>
  <si>
    <t>MAREES SA ESP</t>
  </si>
  <si>
    <t>NIT ASEGURADO</t>
  </si>
  <si>
    <t>900.030.700-0</t>
  </si>
  <si>
    <t>PLACA VEHÍCULO ASEGURADO (SI APLICA)</t>
  </si>
  <si>
    <t>WLN545</t>
  </si>
  <si>
    <t>NO. PÓLIZA VINCULADA</t>
  </si>
  <si>
    <t>NO SE INDICA</t>
  </si>
  <si>
    <t>FECHA DE ASIGNACIÓN</t>
  </si>
  <si>
    <t>5 DE JULIO DE 2024</t>
  </si>
  <si>
    <t>FECHA DE NOTIFICACIÓN</t>
  </si>
  <si>
    <t>18 DE NOVIEMBRE DE 2024</t>
  </si>
  <si>
    <t>FECHA DE CONTESTACION 
*RECOMENDACIÓN: FECHA MÁXIMA PARA CONTESTAR LA DEMANDA ACORDE A LO ESTIÚLADO EN LA NORMA.</t>
  </si>
  <si>
    <t>16 DE DICIEMBRE DE 2024</t>
  </si>
  <si>
    <t>REMISION DE ANTECEDENTES - ABOGADO INTERNO-</t>
  </si>
  <si>
    <t>SINIESTRO - APLICATIVO</t>
  </si>
  <si>
    <t>131911990-214387</t>
  </si>
  <si>
    <t>Radicado(23 digitos)</t>
  </si>
  <si>
    <t>Juzgado</t>
  </si>
  <si>
    <t>Demandado</t>
  </si>
  <si>
    <t xml:space="preserve">Demandante </t>
  </si>
  <si>
    <t>Tipo de vinculacion compañía</t>
  </si>
  <si>
    <t>INTERVINIENTE</t>
  </si>
  <si>
    <t>PÓLIZA</t>
  </si>
  <si>
    <t>23270561/37</t>
  </si>
  <si>
    <t>AMPARO A AFECTAR</t>
  </si>
  <si>
    <t>VALOR ASEGURADO</t>
  </si>
  <si>
    <t>DEDUCIBLE</t>
  </si>
  <si>
    <t xml:space="preserve">1,8 SMMLV </t>
  </si>
  <si>
    <t>MODALIDAD</t>
  </si>
  <si>
    <t xml:space="preserve">VIGENCIA </t>
  </si>
  <si>
    <t>03/07/2023 hasta las 24:00 horas del
02/07/2024</t>
  </si>
  <si>
    <t xml:space="preserve">SINIESTRO DENTRO DE LA VIGENCIA? </t>
  </si>
  <si>
    <t>SI</t>
  </si>
  <si>
    <t>CARTERA A DÍA</t>
  </si>
  <si>
    <t>COASEGURO</t>
  </si>
  <si>
    <t>PROPIO</t>
  </si>
  <si>
    <t xml:space="preserve">ASEGURADORAS  </t>
  </si>
  <si>
    <t xml:space="preserve">% DE PARTICIPACION </t>
  </si>
  <si>
    <t>ALLIANZ</t>
  </si>
  <si>
    <t>REASEGURO- SUPERA LOS $500M-</t>
  </si>
  <si>
    <t>NO</t>
  </si>
  <si>
    <t>LARGE GLOSSES</t>
  </si>
  <si>
    <t>MOTIVO DE LA DEMANDA</t>
  </si>
  <si>
    <t>Ofrecimiento muy bajo-reclamación Compañía</t>
  </si>
  <si>
    <t xml:space="preserve">OFRECIENTO AUTOS </t>
  </si>
  <si>
    <t>OFRECIENTO VALOR</t>
  </si>
  <si>
    <t xml:space="preserve">RECOSTRUCCION ACCIDENTE </t>
  </si>
  <si>
    <t>EXCEPCIONES PROPUESTAS COMPAÑÍA</t>
  </si>
  <si>
    <t>• La cobertura otorgada por la póliza se circunscribe a los términos de su clausulado.</t>
  </si>
  <si>
    <t>X</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</si>
  <si>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</si>
  <si>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</si>
  <si>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</si>
  <si>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</si>
  <si>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Ausencia de prueba del hecho generador de responsabilidad.</t>
  </si>
  <si>
    <t>• Aplicación de la limitación de responsabilidad por razón del deducible a cargo del asegurado.</t>
  </si>
  <si>
    <t>• Exclusiones  de confomidad a la Póliza</t>
  </si>
  <si>
    <t>Otras</t>
  </si>
  <si>
    <t>OBJECION -Marque con una (x)</t>
  </si>
  <si>
    <t>No prueba de responsabilidad.</t>
  </si>
  <si>
    <t>Fuerza mayor y caso fortuito.</t>
  </si>
  <si>
    <t>Culpa exclusiva de un tercero.</t>
  </si>
  <si>
    <t>Culpa exclusiva de la víctima</t>
  </si>
  <si>
    <t>Exclusiones de póliza</t>
  </si>
  <si>
    <t>Vehículo no asegurado</t>
  </si>
  <si>
    <t>Interes asegurable</t>
  </si>
  <si>
    <t>Prescripción de las acciones derivadas del contrato de seguros</t>
  </si>
  <si>
    <t>Infraseguro</t>
  </si>
  <si>
    <t>INFORME INICIAL-ABOGADO EXTERNO-</t>
  </si>
  <si>
    <t>Valor de las pretensiones totales de la demanda (en pesos no en SMMLV)</t>
  </si>
  <si>
    <t>Perjuicios reclamados  (en pesos no en SMMLV)</t>
  </si>
  <si>
    <t>Patrimoniales</t>
  </si>
  <si>
    <t>Lucro Cesante</t>
  </si>
  <si>
    <t>Daño Emergente</t>
  </si>
  <si>
    <t>Daño moral</t>
  </si>
  <si>
    <t>Daño a la salud</t>
  </si>
  <si>
    <t>PROBABLE</t>
  </si>
  <si>
    <t>DAÑOS MATERIALES</t>
  </si>
  <si>
    <t>EVENTUAL</t>
  </si>
  <si>
    <t>Clasificación Contingencia</t>
  </si>
  <si>
    <t>Concepto del Abogado sobre la Contingencia:(Se debe indicar las razones por las cuales se considera que el proceso es Eventual Remoto o Probable.)</t>
  </si>
  <si>
    <t>La contingencia se califica como PROBABLE, toda vez que la póliza presta cobertura temporal y material, adicionalmente, se encuentra acreditada la responsabilidad del vehículo asegurado en la ocurrencia del accidente de tránsito.
Lo primero que debe tomarse en consideración es que la Póliza de Seguro Automóviles Livianos Servicio Público y Pesado No. 023270561 / 37, cuya asegurada es la compañía MAREES S.A.S ESP. presta cobertura material y temporal, de conformidad con los hechos y pretensiones expuestas en el líbelo de la demanda. Frente a la cobertura temporal, debe señalarse que la ocurrencia del accidente de tránsito (13 de septiembre de 2023) se encuentra dentro de la delimitación temporal de la Póliza, comprendida desde el 3 de julio de 2023 hasta el 2 de julio de 2024. Aunado a ello, presta cobertura material en tanto ampara la responsabilidad civil extracontractual, pretensión que se le endilga al asegurado.
Por otro lado, respecto a la responsabilidad del asegurado, debe advertirse que la responsabilidad del vehículo asegurado se encuentra acreditada. Lo anterior, teniendo en cuenta que existen elementos de prueba que acreditan la responsabilidad del conductor del vehículo asegurado en el accidente del 13 de septiembre de 2023, pues se atribuyó como causa probable del accidente en el Informe Policial de Accidente de Tránsito la hipótesis No. 112 (Desobedecer señales o normas de tránsito). Hipótesis que, si bien fue consignada "por confimar", implica en principio, la incidencia causal en el hecho por parte del vehículo asegurado. Ahora bien, sin perjuicio de la responsabilidad a cargo del conductor del vehículo asegurado, la autoridad de tránsito también determinó como causa probable del accidente atribuible a la víctima la hipótesis 139: impericia en el majejo. Sin embargo, al margen de las hipótesis establecidas por la autoridad de tránsito, a través del dictamen de Reconstrucción de Accidentes de Tránsito realizado por IRS Vial, fue posible establecer que la causa adecuada del accidente de tránsito del 13 de septiembre de 2023 fue el exceso de velocidad atribuida al vehículo asegurado, quien se desplazaba a una velocidad mayor a la permitida.  Así las cosas y en consideración las pruebas que obran en el expediente, está acreditada la responsabilidad del asegurado y , por sustracción de materia, la obligación indemnizatoria de la compañía de seguros. 
Lo anterior sin perjuicio del carácter contingente del proceso.</t>
  </si>
  <si>
    <t>Valor Contingencia: ( en pesos). Cuanto vale perder o negociar el caso por un valor que debe estar dentro del valor asegurado( con criterios jurisprudenciales)</t>
  </si>
  <si>
    <t>VALOR CONTINGENCIA</t>
  </si>
  <si>
    <t>Extrapatrimoniales</t>
  </si>
  <si>
    <t>Daño a la Salud que podría interpretarse como daño a la vida de relación</t>
  </si>
  <si>
    <t>RCE DAÑOS MATERIALES</t>
  </si>
  <si>
    <r>
      <t xml:space="preserve">INDIQUE LA PLACA- </t>
    </r>
    <r>
      <rPr>
        <sz val="11"/>
        <color rgb="FFFF0000"/>
        <rFont val="Calibri"/>
        <family val="2"/>
        <scheme val="minor"/>
      </rPr>
      <t>SUSTITUYA</t>
    </r>
  </si>
  <si>
    <t>DAÑOS VEHICULO ASEGURADO</t>
  </si>
  <si>
    <t>OTROS</t>
  </si>
  <si>
    <t>COASEGURO RETENCION ALLIANZ (%)</t>
  </si>
  <si>
    <t>PRIORIDAD DEL FONDO</t>
  </si>
  <si>
    <t>CONCURRENCIA</t>
  </si>
  <si>
    <t>Reserva propuesta</t>
  </si>
  <si>
    <t>Observaciones sobre el valor de la contingencia: (Se debe explicar como se aterrizaron las pretensiones.) si el caso es de daños indicar el valor comercial del vh</t>
  </si>
  <si>
    <t>Como liquidación objetiva de pretensiones se llegó a la suma de $70.773.021. Lo anterior, con base en los siguientes argumentos fácticos y jurídicos:
1. Lucro cesante: Se reconocerá a favor de May Colmenares la suma de $30.861.021 a título de lucro cesante consolidado y futuro, en aplicación a la fórmula establecida por las altas Cortes, teniendo en cuenta los siguientes aspectos: (i) El salario mínimo vigente para la fecha del accidente, el cual se indexó con el IPC de diciembre de 2024, lo que arroja un valor de $1,234.742, (ii) Se tiene en cuenta la pérdida de capacidad laboral del 12%, que aplicada al ingreso devengado, genera un IBL Final de $166.051, (iii) y la expectativa de vida de la víctima por 48.4 años, teniendo que a la fecha del accidente contaba con 33.5 años, lo que arroja un valor final de $2.479.661 por concepto de lucro cesante consolidado (liquidado desde la fecha del accidente hasta el 16 de enero de 2025), y $28.381.359 por concepto de lucro cesante futuro (calculado desde el 17 de enero de 2025 y por la expectativa de vida del lesionado).
2. Daño Moral: Se tomó como daño moral la suma de $15,000,000 para el señor May Dicson Colmenares y $12,000,000 para Lina Jasmin Chaparro, siguiendo el criterio jurisprudencial de la sentencia SC780-2020 (M.P. Ariel Salazar Ramírez), que otorgó la suma de $30.000.000 a la pasajera de un vehículo, quien sufrió trauma craneano y fractura frontal. Considerando que el señor Colmenares Sufrió fracturas en la clavícula y los arcos costales, que causaron una PCL del 12%, aplicando un criterio de proporcionalidad se reconoce la suma antes mencionada. Ahora bien, considerando que la señora Lina Jasmín Chaparro sufrió una contusión en el tórax, con escoriaciones y equimosis de las rodillas, que no constituyen lesiones de gravedad, es pertinente reconocerle la suma de $2.000.000. Igualmente, se reconocerá la suma de $10.000.000 a favor de la señora Chaparro en calidad de compañera permanente del señor Colmenares. Lo anterior, teniendo en cuenta que la Corte Suprema de Justicia ha establecido que el compañero permanente se encuentra llamado a recibir indemnización por los daños ocasionados a su compañero sentimental. 
 3. Daño a la vida en relación: Se tendrá en cuenta la suma de $15,000,000 a favor del señor May Dicson Colmenares, teniendo en consideración que, como consecuencia de la fractura de su clavícula y arcos costales, sus condiciones de existencia y su integridad psicofísica se vieron afectadas, de manera que no puede realizar actividades cotidianas de la misma forma (Sentencia SC562-2020 M.P. Ariel Salazar Ramírez)
4. Deducible: Teniendo en cuenta que el valor objetivado de las pretensiones equivale a $72.861.021, la Póliza de Seguro Automóviles Livianos Servicio Público y Pesado No. 023270561 / 37 contempla un deducible de 1.8 salarios mínimos, esto es, $2.088.000, la liquidación objetivada de pretensiones corresponde a $70,773, 021.</t>
  </si>
  <si>
    <t>Defensa de la Aseguradora: (Enumerar y enunciar las excepciones propuestas demanda y/o llamamiento )</t>
  </si>
  <si>
    <t>EXCEPCIONES DE MÉRITO FRENTE A LA DEMANDA
1.	EXIMENTE DE LA RESPONSABILIDAD DE LOS DEMANDANDOS POR CONFIGURARSE UN HECHO EXCLUSIVO DE LA VÍCTIMA.
2.	FRENTE A LA SEÑORA LINA JASMIN CHAPARRO EXISTE UN EXIMENTE DE LA RESPONSABILIDAD DE LOS DEMANDADOS POR CONFIGURARSE EL HECHO DE UN TERCERO. 
3.	INEXISTENCIA DE RESPONSABILIDAD POR LA FALTA DE ACREDITACIÓN DEL NEXO CAUSAL.
4.	ANULACIÓN DE LA PRESUNCIÓN DE CULPA COMO CONSECUENCIA DE LA CONCURRENCIA DE ACTIVIDADES PELIGROSAS.
5.	REDUCCIÓN DE LA INDEMNIZACIÓN POR LA INJERENCIA DEL TERCERO Y DE LA VÍCTIMA EN LA OCURRENCIA DEL HECHO. 
6.	FALTA DE LEGITIMACIÓN EN LA CAUSA POR ACTIVA DE LA SEÑORA LINA JASMIN CHAPARRO FRENTE A LOS PERJUICIOS RECLAMADOS POR EL SEÑOR MAY DICSON COLMENARES
7.	IMPROCEDENCIA DEL RECONOCIMIENTO DEL LUCRO CESANTE.
8.	TASACIÓN INDEBIDA E INJUSTIFICADA DE LOS PERJUICIOS RECLAMADOS POR LOS DEMANDANTES DENOMINADOS “DAÑO MORAL”
9.	IMPROCEDENCIA DE RECONOCIMIENTO DEL DAÑO A LA VIDA EN RELACIÓN
10.	GENÉRICA O INNOMINADA
EXCEPCIONES DE MÉRITO FRENTE AL CONTRATO DE SEGURO
1.	INEXISTENCIA DE LA OBLIGACIÓN INDEMNIZATORIA A CARGO DE LA COMPAÑÍA ALLIANZ SEGUROS S.A. POR FALTA DE ACREDITACIÓN DE LAS CARGAS PREVISTAS EN EL ARTÍCULO 1077 DEL CÓDIGO DE COMERCIO.
2.	RIESGOS EXPRESAMENTE EXCLUIDOS EN LA PÓLIZA DE SEGURO AUTOMÓVILES LIVIANOS SERVICIO PÚBLICO Y PESADOS NO. 023270561 / 37
3.	CARÁCTER MERAMENTE INDEMNIZATORIO QUE REVISTEN LOS CONTRATOS DE SEGUROS.
4.	INEXISTENCIA DE SOLIDARIDAD ENTRE ALLIANZ SEGUROS S.A. Y LOS CODEMANDADOS
5.	EN CUALQUIER CASO, DE NINGUNA FORMA SE PODRÁ EXCEDER EL LÍMITE DEL VALOR ASEGURADO.
6.	LIMITES MÁXIMOS DE RESPONSABILIDAD DEL ASEGURADOR EN LO ATINENTE AL DEDUCIBLE PACTADO EN LA PÓLIZA DE SEGURO AUTOMÓVILES LIVIANOS SERVICIO PÚBLICO Y PESADOS NO. 023270561 / 37.
7.	GENÉRICA O INNOMINADA</t>
  </si>
  <si>
    <t>ANTIFRAUDE</t>
  </si>
  <si>
    <t>Validar si en proceso se presentan alguna de las siguientes situaciones :</t>
  </si>
  <si>
    <t>Descripción</t>
  </si>
  <si>
    <t>SI / NO</t>
  </si>
  <si>
    <t xml:space="preserve">En caso de ser afirmativo, explicar: </t>
  </si>
  <si>
    <r>
      <rPr>
        <b/>
        <sz val="10"/>
        <color theme="1"/>
        <rFont val="Century Gothic"/>
        <family val="2"/>
      </rPr>
      <t>PJ</t>
    </r>
    <r>
      <rPr>
        <sz val="10"/>
        <color theme="1"/>
        <rFont val="Century Gothic"/>
        <family val="2"/>
      </rPr>
      <t xml:space="preserve"> - Exageración pretensiones materiales (lucro cesante y daño emergente).</t>
    </r>
  </si>
  <si>
    <t>Diferencia entre el lucro cesante y daño emergente pretendidos por los demandantes en el proceso judicial Vs tasacion objetivada.</t>
  </si>
  <si>
    <r>
      <rPr>
        <b/>
        <sz val="10"/>
        <color theme="1"/>
        <rFont val="Century Gothic"/>
        <family val="2"/>
      </rPr>
      <t xml:space="preserve">PJ </t>
    </r>
    <r>
      <rPr>
        <sz val="10"/>
        <color theme="1"/>
        <rFont val="Century Gothic"/>
        <family val="2"/>
      </rPr>
      <t>- Lesiones/circunstancias sin relación o inconsistentes con los hechos demandados.</t>
    </r>
  </si>
  <si>
    <t>Diferencia entre la declaración del asegurado y el tercero; Asegurado no brinda información o se niega a entrevista; Reclamación  originada en supuestos accidentes sin testigos ni reportes; Incendio elementos de alta cuantía  o sucedido en circustancias extrañas; Hurto de articulos de alto costos debido a incineración de la propiedad, vehiuclo o bien; Lesiones y daños materiales sin acreditación y/o soporte.</t>
  </si>
  <si>
    <r>
      <rPr>
        <b/>
        <sz val="10"/>
        <color theme="1"/>
        <rFont val="Century Gothic"/>
        <family val="2"/>
      </rPr>
      <t xml:space="preserve">PJ </t>
    </r>
    <r>
      <rPr>
        <sz val="10"/>
        <color theme="1"/>
        <rFont val="Century Gothic"/>
        <family val="2"/>
      </rPr>
      <t>- Soportes de asegurados/terceros demandantes adulterados.</t>
    </r>
  </si>
  <si>
    <t>Documentos falsos aportados como pruabs; Vehículos con daños severos y no reportan lesionados; Médico de terceros (especializado), también está involucrado en otros diagnósticos;  ITP Irregularidad en el proceso de calificación; Diagnósticos médicos sin el debido sustento.</t>
  </si>
  <si>
    <r>
      <rPr>
        <b/>
        <sz val="10"/>
        <color theme="1"/>
        <rFont val="Century Gothic"/>
        <family val="2"/>
      </rPr>
      <t xml:space="preserve">PJ </t>
    </r>
    <r>
      <rPr>
        <sz val="10"/>
        <color theme="1"/>
        <rFont val="Century Gothic"/>
        <family val="2"/>
      </rPr>
      <t>- Demandantes involucrados en otros siniestros y procesos judiciales.</t>
    </r>
  </si>
  <si>
    <t xml:space="preserve">Procesos judiciales llevados a cabo en distintas ciudades con los mismos demandantes. </t>
  </si>
  <si>
    <r>
      <rPr>
        <b/>
        <sz val="10"/>
        <color theme="1"/>
        <rFont val="Century Gothic"/>
        <family val="2"/>
      </rPr>
      <t>PJ</t>
    </r>
    <r>
      <rPr>
        <sz val="10"/>
        <color theme="1"/>
        <rFont val="Century Gothic"/>
        <family val="2"/>
      </rPr>
      <t xml:space="preserve"> - Víctima involucrada en fraudes anteriores .</t>
    </r>
  </si>
  <si>
    <r>
      <rPr>
        <b/>
        <sz val="10"/>
        <color theme="1"/>
        <rFont val="Century Gothic"/>
        <family val="2"/>
      </rPr>
      <t>PJ</t>
    </r>
    <r>
      <rPr>
        <sz val="10"/>
        <color theme="1"/>
        <rFont val="Century Gothic"/>
        <family val="2"/>
      </rPr>
      <t xml:space="preserve"> - Relación/parentesco entre asegurado y tercero afectado.</t>
    </r>
  </si>
  <si>
    <t xml:space="preserve">Demandantes con vínculos consanguineos, de afinidad y/o amistad con el asegurado. </t>
  </si>
  <si>
    <r>
      <rPr>
        <b/>
        <sz val="10"/>
        <color theme="1"/>
        <rFont val="Century Gothic"/>
        <family val="2"/>
      </rPr>
      <t xml:space="preserve">PJ </t>
    </r>
    <r>
      <rPr>
        <sz val="10"/>
        <color theme="1"/>
        <rFont val="Century Gothic"/>
        <family val="2"/>
      </rPr>
      <t>- Sumas elevadas aseguradas con respecto a la ocupación desarrollada del asegurado.</t>
    </r>
  </si>
  <si>
    <t xml:space="preserve">Prima contratada alta comparada con los ingresos reales del asegurado; Valor del aseguro excesivo o con valor que supera lo devegado por el asegurado. </t>
  </si>
  <si>
    <r>
      <rPr>
        <b/>
        <sz val="10"/>
        <color theme="1"/>
        <rFont val="Century Gothic"/>
        <family val="2"/>
      </rPr>
      <t xml:space="preserve">PJ </t>
    </r>
    <r>
      <rPr>
        <sz val="10"/>
        <color theme="1"/>
        <rFont val="Century Gothic"/>
        <family val="2"/>
      </rPr>
      <t>- Reticencia</t>
    </r>
  </si>
  <si>
    <t>Lesiones y/o afectaciones del asegurado preexistentes.</t>
  </si>
  <si>
    <r>
      <rPr>
        <b/>
        <sz val="10"/>
        <color theme="1"/>
        <rFont val="Century Gothic"/>
        <family val="2"/>
      </rPr>
      <t>PJ</t>
    </r>
    <r>
      <rPr>
        <sz val="10"/>
        <color theme="1"/>
        <rFont val="Century Gothic"/>
        <family val="2"/>
      </rPr>
      <t xml:space="preserve"> - Reclamaciones presentadas durante la misma vigencia de la póliza por cisrcunsatancias similares. </t>
    </r>
  </si>
  <si>
    <t xml:space="preserve"> Múltiples reclamos por la misma pérdida y similar.</t>
  </si>
  <si>
    <r>
      <rPr>
        <b/>
        <sz val="10"/>
        <color theme="1"/>
        <rFont val="Century Gothic"/>
        <family val="2"/>
      </rPr>
      <t>PJ</t>
    </r>
    <r>
      <rPr>
        <sz val="10"/>
        <color theme="1"/>
        <rFont val="Century Gothic"/>
        <family val="2"/>
      </rPr>
      <t xml:space="preserve"> - El asegurado tiene más de un seguro de vida en la misma o con otras compañías.</t>
    </r>
  </si>
  <si>
    <t>Múltiples aseguramientos del mismo tipo.</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</si>
  <si>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</si>
  <si>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</si>
  <si>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</si>
  <si>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</si>
  <si>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</si>
  <si>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</si>
  <si>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</si>
  <si>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</si>
  <si>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</si>
  <si>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 xml:space="preserve">CONCEPTO DE CONCILIACIÓN 330 </t>
  </si>
  <si>
    <t xml:space="preserve">SUMA SOLICITADA </t>
  </si>
  <si>
    <t xml:space="preserve">COMENTARIOS ABOGADO INTERNO </t>
  </si>
  <si>
    <t>COMENTARIO OUT</t>
  </si>
  <si>
    <t>AUTORIZACION COMPAÑÍA SUMA</t>
  </si>
  <si>
    <t xml:space="preserve">AUTORIZACION COMPAÑÍA COMENTARIOS </t>
  </si>
  <si>
    <t>CAMBIO CONTINGENCIA PJ</t>
  </si>
  <si>
    <t xml:space="preserve">CONTINGENCIA ACTUAL </t>
  </si>
  <si>
    <t xml:space="preserve">CAMBIO DE CONTINGENCIA </t>
  </si>
  <si>
    <t xml:space="preserve">COMENTARIOS CAMBIO DE CONTINGENCIA </t>
  </si>
  <si>
    <t xml:space="preserve">ACTUALIZACION DE CONTINGENCIA  </t>
  </si>
  <si>
    <t>REMOTO</t>
  </si>
  <si>
    <t>CLASE DE REASEGURO</t>
  </si>
  <si>
    <t xml:space="preserve">Situcion Laboral </t>
  </si>
  <si>
    <t>Acompañante motorista</t>
  </si>
  <si>
    <t>LLAMADA EN GARANTIA</t>
  </si>
  <si>
    <t>OCURRENCIA</t>
  </si>
  <si>
    <t xml:space="preserve">SI </t>
  </si>
  <si>
    <t>CEDIDO</t>
  </si>
  <si>
    <t>FACULTATIVO</t>
  </si>
  <si>
    <t xml:space="preserve">Objetado por la Compañía </t>
  </si>
  <si>
    <t xml:space="preserve">Ocupado-trabajador cuenta ajena </t>
  </si>
  <si>
    <t xml:space="preserve">Ciclista </t>
  </si>
  <si>
    <t>RCE HOMICIDIO</t>
  </si>
  <si>
    <t>CLAIMS MADE</t>
  </si>
  <si>
    <t>ACEPTADO</t>
  </si>
  <si>
    <t>AUTOMATICO</t>
  </si>
  <si>
    <t>Pretensiones elevadas- reclamación Compañía</t>
  </si>
  <si>
    <t>Cliclista vehículo</t>
  </si>
  <si>
    <t>RCE HOMICIDIO-LESION</t>
  </si>
  <si>
    <t>SUNSET</t>
  </si>
  <si>
    <t xml:space="preserve">Tareas del hogar </t>
  </si>
  <si>
    <t>RCE + DAÑOS MATERIALES</t>
  </si>
  <si>
    <t>DESCUBREMIENTO</t>
  </si>
  <si>
    <t xml:space="preserve">Nuevos reclamantes </t>
  </si>
  <si>
    <t>Pendiente acceder al mercado laboral -pedir a nino</t>
  </si>
  <si>
    <t>Ocupante vehículo</t>
  </si>
  <si>
    <t>RCC HOMICIDIO</t>
  </si>
  <si>
    <t>Respuesta extemporanea</t>
  </si>
  <si>
    <t>Pasajero servicio publico</t>
  </si>
  <si>
    <t>RCC LESIONES</t>
  </si>
  <si>
    <t xml:space="preserve">Sin reclamación previa </t>
  </si>
  <si>
    <t>Peaton</t>
  </si>
  <si>
    <t>RCC HOMICIDIO-LESION</t>
  </si>
  <si>
    <t xml:space="preserve">Vida/RC medica- aviso de siniestro sin tramite </t>
  </si>
  <si>
    <t>PERDIDA PARCIAL DAÑOS</t>
  </si>
  <si>
    <t>PÉRDIDA PARCIAL HURTO</t>
  </si>
  <si>
    <t>PÉRDIDA TOTAL DAÑOS</t>
  </si>
  <si>
    <t>SUSTRACCIÓN 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</si>
</sst>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quot;\ #,##0;[Red]\-&quot;$&quot;\ #,##0"/>
    <numFmt numFmtId="165" formatCode="_-&quot;$&quot;\ * #,##0_-;\-&quot;$&quot;\ * #,##0_-;_-&quot;$&quot;\ * &quot;-&quot;_-;_-@_-"/>
    <numFmt numFmtId="166" formatCode="_-&quot;$&quot;\ * #,##0.00_-;\-&quot;$&quot;\ * #,##0.00_-;_-&quot;$&quot;\ * &quot;-&quot;??_-;_-@_-"/>
  </numFmts>
  <fonts count="14">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u/>
      <sz val="11"/>
      <color theme="10"/>
      <name val="Calibri"/>
      <family val="2"/>
      <scheme val="minor"/>
    </font>
    <font>
      <sz val="11"/>
      <color rgb="FFFF0000"/>
      <name val="Calibri"/>
      <family val="2"/>
      <scheme val="minor"/>
    </font>
    <font>
      <b/>
      <sz val="20"/>
      <color theme="0"/>
      <name val="Calibri"/>
      <family val="2"/>
      <scheme val="minor"/>
    </font>
    <font>
      <sz val="10"/>
      <name val="Calibri"/>
      <family val="2"/>
      <scheme val="minor"/>
    </font>
    <font>
      <b/>
      <sz val="10"/>
      <color theme="0"/>
      <name val="Century Gothic"/>
      <family val="2"/>
    </font>
    <font>
      <sz val="10"/>
      <color theme="1"/>
      <name val="Century Gothic"/>
      <family val="2"/>
    </font>
    <font>
      <b/>
      <sz val="10"/>
      <color theme="1"/>
      <name val="Century Gothic"/>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00206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s>
  <cellStyleXfs count="5">
    <xf numFmtId="0" fontId="0" fillId="0" borderId="0"/>
    <xf numFmtId="165" fontId="1" fillId="0" borderId="0" applyFont="0" applyFill="0" applyBorder="0" applyAlignment="0" applyProtection="0"/>
    <xf numFmtId="9" fontId="1" fillId="0" borderId="0" applyFont="0" applyFill="0" applyBorder="0" applyAlignment="0" applyProtection="0"/>
    <xf numFmtId="0" fontId="7" fillId="0" borderId="0" applyNumberFormat="0" applyFill="0" applyBorder="0" applyAlignment="0" applyProtection="0"/>
    <xf numFmtId="166" fontId="1" fillId="0" borderId="0" applyFont="0" applyFill="0" applyBorder="0" applyAlignment="0" applyProtection="0"/>
  </cellStyleXfs>
  <cellXfs count="126">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0" fontId="0" fillId="0" borderId="1" xfId="0" applyBorder="1" applyAlignment="1">
      <alignment horizontal="justify" vertical="top"/>
    </xf>
    <xf numFmtId="0" fontId="2" fillId="0" borderId="1" xfId="0"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center" vertical="top"/>
    </xf>
    <xf numFmtId="0" fontId="0" fillId="0" borderId="1" xfId="0" applyBorder="1" applyAlignment="1">
      <alignment vertical="top" wrapText="1"/>
    </xf>
    <xf numFmtId="0" fontId="6" fillId="0" borderId="1" xfId="0" applyFont="1" applyBorder="1" applyAlignment="1">
      <alignment vertical="top" wrapText="1"/>
    </xf>
    <xf numFmtId="0" fontId="0" fillId="0" borderId="3" xfId="0" applyBorder="1" applyAlignment="1">
      <alignment vertical="top" wrapText="1"/>
    </xf>
    <xf numFmtId="0" fontId="0" fillId="7" borderId="1" xfId="0" applyFill="1" applyBorder="1" applyAlignment="1">
      <alignment vertical="top" wrapText="1"/>
    </xf>
    <xf numFmtId="0" fontId="0" fillId="7" borderId="1" xfId="0" applyFill="1" applyBorder="1" applyAlignment="1">
      <alignment vertical="top"/>
    </xf>
    <xf numFmtId="0" fontId="0" fillId="7" borderId="3" xfId="0" applyFill="1" applyBorder="1" applyAlignment="1">
      <alignment horizontal="center"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9" fontId="0" fillId="0" borderId="0" xfId="2" applyFont="1"/>
    <xf numFmtId="9" fontId="0" fillId="0" borderId="0" xfId="0" applyNumberFormat="1"/>
    <xf numFmtId="0" fontId="5" fillId="2" borderId="8" xfId="0" applyFont="1" applyFill="1" applyBorder="1" applyAlignment="1">
      <alignment horizontal="justify" vertical="top"/>
    </xf>
    <xf numFmtId="0" fontId="0" fillId="7" borderId="1" xfId="0" applyFill="1" applyBorder="1" applyAlignment="1">
      <alignment horizontal="justify" vertical="top" wrapText="1"/>
    </xf>
    <xf numFmtId="0" fontId="2" fillId="7" borderId="1" xfId="0" applyFont="1" applyFill="1" applyBorder="1" applyAlignment="1">
      <alignment horizontal="justify" vertical="top" wrapText="1"/>
    </xf>
    <xf numFmtId="165" fontId="2" fillId="7" borderId="1" xfId="1" applyFont="1" applyFill="1" applyBorder="1" applyAlignment="1">
      <alignment horizontal="justify" vertical="top" wrapText="1"/>
    </xf>
    <xf numFmtId="0" fontId="0" fillId="0" borderId="0" xfId="0" applyAlignment="1">
      <alignment horizontal="left"/>
    </xf>
    <xf numFmtId="0" fontId="2" fillId="0" borderId="2" xfId="0" applyFont="1" applyBorder="1" applyAlignment="1">
      <alignment horizontal="justify" vertical="top" wrapText="1"/>
    </xf>
    <xf numFmtId="165" fontId="0" fillId="0" borderId="1" xfId="1" applyFont="1" applyBorder="1" applyAlignment="1" applyProtection="1">
      <alignment horizontal="justify" vertical="top"/>
      <protection locked="0"/>
    </xf>
    <xf numFmtId="9" fontId="0" fillId="0" borderId="1" xfId="2" applyFont="1" applyBorder="1" applyAlignment="1" applyProtection="1">
      <alignment horizontal="center" vertical="top"/>
      <protection locked="0"/>
    </xf>
    <xf numFmtId="165" fontId="0" fillId="0" borderId="1" xfId="1" applyFont="1" applyBorder="1" applyAlignment="1" applyProtection="1">
      <alignment horizontal="center"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2" xfId="0" applyFont="1" applyBorder="1" applyAlignment="1" applyProtection="1">
      <alignment horizontal="justify" vertical="top" wrapText="1"/>
      <protection locked="0"/>
    </xf>
    <xf numFmtId="0" fontId="2" fillId="0" borderId="1" xfId="0" applyFont="1" applyBorder="1" applyAlignment="1" applyProtection="1">
      <alignment horizontal="justify" vertical="top"/>
      <protection locked="0"/>
    </xf>
    <xf numFmtId="165" fontId="6" fillId="7" borderId="1" xfId="1" applyFont="1" applyFill="1" applyBorder="1" applyAlignment="1" applyProtection="1">
      <alignment horizontal="center" vertical="top"/>
      <protection locked="0"/>
    </xf>
    <xf numFmtId="165" fontId="4" fillId="7" borderId="1" xfId="1" applyFont="1" applyFill="1" applyBorder="1" applyAlignment="1" applyProtection="1">
      <alignment horizontal="center" vertical="top"/>
      <protection locked="0"/>
    </xf>
    <xf numFmtId="0" fontId="2" fillId="0" borderId="2" xfId="0" applyFont="1" applyBorder="1" applyAlignment="1">
      <alignment horizontal="justify" vertical="top"/>
    </xf>
    <xf numFmtId="0" fontId="0" fillId="0" borderId="0" xfId="0" applyProtection="1">
      <protection locked="0"/>
    </xf>
    <xf numFmtId="9" fontId="0" fillId="0" borderId="0" xfId="2" applyFont="1" applyProtection="1">
      <protection locked="0"/>
    </xf>
    <xf numFmtId="9" fontId="0" fillId="0" borderId="0" xfId="0" applyNumberFormat="1" applyProtection="1">
      <protection locked="0"/>
    </xf>
    <xf numFmtId="165" fontId="0" fillId="0" borderId="0" xfId="0" applyNumberFormat="1" applyProtection="1">
      <protection locked="0"/>
    </xf>
    <xf numFmtId="9" fontId="0" fillId="0" borderId="0" xfId="1" applyNumberFormat="1" applyFont="1" applyProtection="1">
      <protection locked="0"/>
    </xf>
    <xf numFmtId="0" fontId="2" fillId="4" borderId="4" xfId="0" applyFont="1" applyFill="1" applyBorder="1" applyAlignment="1" applyProtection="1">
      <alignment horizontal="justify" vertical="top" wrapText="1"/>
      <protection locked="0"/>
    </xf>
    <xf numFmtId="0" fontId="5" fillId="2" borderId="8" xfId="0" applyFont="1" applyFill="1" applyBorder="1" applyAlignment="1" applyProtection="1">
      <alignment horizontal="justify" vertical="top"/>
      <protection locked="0"/>
    </xf>
    <xf numFmtId="0" fontId="11" fillId="8" borderId="9" xfId="0" applyFont="1" applyFill="1" applyBorder="1" applyAlignment="1" applyProtection="1">
      <alignment horizontal="center" vertical="center" wrapText="1"/>
      <protection locked="0"/>
    </xf>
    <xf numFmtId="0" fontId="11" fillId="8" borderId="10" xfId="0" applyFont="1" applyFill="1" applyBorder="1" applyAlignment="1" applyProtection="1">
      <alignment horizontal="center" vertical="center" wrapText="1"/>
      <protection locked="0"/>
    </xf>
    <xf numFmtId="0" fontId="12" fillId="0" borderId="1" xfId="0" applyFont="1" applyBorder="1" applyAlignment="1" applyProtection="1">
      <alignment horizontal="left" vertical="center" wrapText="1"/>
      <protection locked="0"/>
    </xf>
    <xf numFmtId="0" fontId="12" fillId="0" borderId="1" xfId="0" applyFont="1" applyBorder="1" applyAlignment="1" applyProtection="1">
      <alignment horizontal="center" vertical="center"/>
      <protection locked="0"/>
    </xf>
    <xf numFmtId="0" fontId="12" fillId="0" borderId="1" xfId="0" applyFont="1" applyBorder="1" applyAlignment="1" applyProtection="1">
      <alignment horizontal="left" vertical="center"/>
      <protection locked="0"/>
    </xf>
    <xf numFmtId="0" fontId="0" fillId="7" borderId="1" xfId="0" applyFill="1" applyBorder="1" applyAlignment="1">
      <alignment horizontal="justify" vertical="top" wrapText="1"/>
    </xf>
    <xf numFmtId="0" fontId="0" fillId="7" borderId="1" xfId="0" applyFill="1" applyBorder="1" applyAlignment="1">
      <alignment horizontal="justify" vertical="top"/>
    </xf>
    <xf numFmtId="15" fontId="0" fillId="7" borderId="1" xfId="0" applyNumberFormat="1" applyFill="1" applyBorder="1" applyAlignment="1">
      <alignment horizontal="justify" vertical="top" wrapText="1"/>
    </xf>
    <xf numFmtId="0" fontId="0" fillId="0" borderId="1" xfId="0" applyBorder="1" applyAlignment="1">
      <alignment horizontal="justify" vertical="top" wrapText="1"/>
    </xf>
    <xf numFmtId="0" fontId="7" fillId="0" borderId="1" xfId="3" applyBorder="1" applyAlignment="1">
      <alignment horizontal="justify" vertical="top" wrapText="1"/>
    </xf>
    <xf numFmtId="0" fontId="0" fillId="0" borderId="1" xfId="0" applyBorder="1" applyAlignment="1">
      <alignment horizontal="justify" vertical="top"/>
    </xf>
    <xf numFmtId="14" fontId="0" fillId="0" borderId="1" xfId="0" applyNumberFormat="1" applyBorder="1" applyAlignment="1">
      <alignment horizontal="justify" vertical="top"/>
    </xf>
    <xf numFmtId="14" fontId="0" fillId="7" borderId="2" xfId="0" applyNumberFormat="1" applyFill="1" applyBorder="1" applyAlignment="1">
      <alignment horizontal="justify" vertical="top"/>
    </xf>
    <xf numFmtId="0" fontId="0" fillId="7" borderId="3" xfId="0" applyFill="1" applyBorder="1" applyAlignment="1">
      <alignment horizontal="justify" vertical="top"/>
    </xf>
    <xf numFmtId="0" fontId="9" fillId="2" borderId="6" xfId="0" applyFont="1" applyFill="1" applyBorder="1" applyAlignment="1">
      <alignment horizontal="center" vertical="top"/>
    </xf>
    <xf numFmtId="0" fontId="0" fillId="0" borderId="2" xfId="0" applyBorder="1" applyAlignment="1">
      <alignment horizontal="justify" vertical="top"/>
    </xf>
    <xf numFmtId="0" fontId="0" fillId="0" borderId="3" xfId="0" applyBorder="1" applyAlignment="1">
      <alignment horizontal="justify" vertical="top"/>
    </xf>
    <xf numFmtId="164" fontId="0" fillId="0" borderId="1" xfId="1" applyNumberFormat="1" applyFont="1" applyBorder="1" applyAlignment="1">
      <alignment horizontal="justify" vertical="top" wrapText="1"/>
    </xf>
    <xf numFmtId="165" fontId="0" fillId="0" borderId="1" xfId="1" applyFont="1" applyBorder="1" applyAlignment="1">
      <alignment horizontal="justify" vertical="top" wrapText="1"/>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2" fillId="7" borderId="1" xfId="0" applyFont="1" applyFill="1" applyBorder="1" applyAlignment="1">
      <alignment horizontal="justify" vertical="top" wrapText="1"/>
    </xf>
    <xf numFmtId="0" fontId="9" fillId="2" borderId="4" xfId="0" applyFont="1" applyFill="1" applyBorder="1" applyAlignment="1">
      <alignment horizontal="center" vertical="top"/>
    </xf>
    <xf numFmtId="0" fontId="2" fillId="0" borderId="2" xfId="0" applyFont="1" applyBorder="1" applyAlignment="1">
      <alignment horizontal="center" vertical="top"/>
    </xf>
    <xf numFmtId="0" fontId="2" fillId="0" borderId="3" xfId="0" applyFont="1" applyBorder="1" applyAlignment="1">
      <alignment horizontal="center" vertical="top"/>
    </xf>
    <xf numFmtId="0" fontId="4" fillId="2" borderId="4" xfId="0" applyFont="1" applyFill="1" applyBorder="1" applyAlignment="1">
      <alignment horizontal="justify" vertical="top"/>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7" borderId="5" xfId="0" applyFill="1" applyBorder="1" applyAlignment="1">
      <alignment horizontal="left" vertical="top"/>
    </xf>
    <xf numFmtId="0" fontId="0" fillId="7" borderId="7" xfId="0" applyFill="1" applyBorder="1" applyAlignment="1">
      <alignment horizontal="left" vertical="top"/>
    </xf>
    <xf numFmtId="0" fontId="0" fillId="7" borderId="12" xfId="0" applyFill="1" applyBorder="1" applyAlignment="1">
      <alignment horizontal="left" vertical="top"/>
    </xf>
    <xf numFmtId="0" fontId="0" fillId="7" borderId="8" xfId="0" applyFill="1" applyBorder="1" applyAlignment="1">
      <alignment horizontal="left" vertical="top"/>
    </xf>
    <xf numFmtId="0" fontId="0" fillId="7" borderId="13" xfId="0" applyFill="1" applyBorder="1" applyAlignment="1">
      <alignment horizontal="left" vertical="top"/>
    </xf>
    <xf numFmtId="0" fontId="0" fillId="7" borderId="14" xfId="0" applyFill="1" applyBorder="1" applyAlignment="1">
      <alignment horizontal="left" vertical="top"/>
    </xf>
    <xf numFmtId="0" fontId="4" fillId="2" borderId="4" xfId="0" applyFont="1" applyFill="1" applyBorder="1" applyAlignment="1">
      <alignment horizontal="center" vertical="top"/>
    </xf>
    <xf numFmtId="0" fontId="0" fillId="0" borderId="2" xfId="0" applyBorder="1" applyAlignment="1">
      <alignment horizontal="left" vertical="top" wrapText="1"/>
    </xf>
    <xf numFmtId="0" fontId="0" fillId="0" borderId="3" xfId="0" applyBorder="1" applyAlignment="1">
      <alignment horizontal="left" vertical="top" wrapText="1"/>
    </xf>
    <xf numFmtId="165" fontId="0" fillId="0" borderId="2" xfId="1" applyFont="1" applyBorder="1" applyAlignment="1">
      <alignment horizontal="center" vertical="top"/>
    </xf>
    <xf numFmtId="165" fontId="0" fillId="0" borderId="3" xfId="1" applyFont="1" applyBorder="1" applyAlignment="1">
      <alignment horizontal="center"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5" fillId="6" borderId="11" xfId="0" applyFont="1" applyFill="1" applyBorder="1" applyAlignment="1">
      <alignment horizontal="center" vertical="center"/>
    </xf>
    <xf numFmtId="0" fontId="0" fillId="0" borderId="2" xfId="0" applyBorder="1" applyAlignment="1">
      <alignment horizontal="center" vertical="top"/>
    </xf>
    <xf numFmtId="0" fontId="0" fillId="0" borderId="3" xfId="0" applyBorder="1" applyAlignment="1">
      <alignment horizontal="center" vertical="top"/>
    </xf>
    <xf numFmtId="0" fontId="9" fillId="2" borderId="15" xfId="0" applyFont="1" applyFill="1" applyBorder="1" applyAlignment="1" applyProtection="1">
      <alignment horizontal="center" vertical="top"/>
      <protection locked="0"/>
    </xf>
    <xf numFmtId="0" fontId="10" fillId="7" borderId="4" xfId="0" applyFont="1" applyFill="1" applyBorder="1" applyAlignment="1" applyProtection="1">
      <alignment horizontal="center" vertical="top"/>
      <protection locked="0"/>
    </xf>
    <xf numFmtId="165" fontId="0" fillId="5" borderId="2" xfId="1" applyFont="1" applyFill="1" applyBorder="1" applyAlignment="1" applyProtection="1">
      <alignment horizontal="justify" vertical="top"/>
    </xf>
    <xf numFmtId="165" fontId="0" fillId="5" borderId="3" xfId="1" applyFont="1" applyFill="1" applyBorder="1" applyAlignment="1" applyProtection="1">
      <alignment horizontal="justify" vertical="top"/>
    </xf>
    <xf numFmtId="0" fontId="9" fillId="2" borderId="4" xfId="0" applyFont="1" applyFill="1" applyBorder="1" applyAlignment="1" applyProtection="1">
      <alignment horizontal="center" vertical="top"/>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165" fontId="0" fillId="5" borderId="0" xfId="1" applyFont="1" applyFill="1" applyBorder="1" applyAlignment="1" applyProtection="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4" fillId="6" borderId="13"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0" fontId="0" fillId="0" borderId="1" xfId="0" applyBorder="1" applyAlignment="1">
      <alignment horizontal="center" vertical="top" wrapText="1"/>
    </xf>
    <xf numFmtId="0" fontId="0" fillId="0" borderId="1" xfId="0" applyBorder="1" applyAlignment="1">
      <alignment horizontal="center" vertical="top"/>
    </xf>
    <xf numFmtId="165" fontId="0" fillId="5" borderId="1" xfId="1" applyFont="1" applyFill="1" applyBorder="1" applyAlignment="1">
      <alignment horizontal="justify" vertical="top"/>
    </xf>
    <xf numFmtId="165" fontId="0" fillId="0" borderId="1" xfId="0" applyNumberFormat="1" applyBorder="1" applyAlignment="1">
      <alignment horizontal="justify" vertical="top"/>
    </xf>
    <xf numFmtId="0" fontId="0" fillId="5" borderId="1" xfId="0" applyFill="1" applyBorder="1" applyAlignment="1">
      <alignment horizontal="justify" vertical="top"/>
    </xf>
    <xf numFmtId="166" fontId="0" fillId="5" borderId="1" xfId="4" applyFont="1" applyFill="1" applyBorder="1" applyAlignment="1">
      <alignment horizontal="center"/>
    </xf>
    <xf numFmtId="0" fontId="2" fillId="0" borderId="4" xfId="0" applyFont="1" applyBorder="1" applyAlignment="1">
      <alignment horizontal="center" vertical="top"/>
    </xf>
    <xf numFmtId="0" fontId="2" fillId="0" borderId="6" xfId="0" applyFont="1" applyBorder="1" applyAlignment="1">
      <alignment horizontal="center" vertical="top"/>
    </xf>
    <xf numFmtId="0" fontId="3" fillId="2" borderId="4" xfId="0" applyFont="1" applyFill="1" applyBorder="1" applyAlignment="1">
      <alignment horizontal="center" vertical="top"/>
    </xf>
    <xf numFmtId="165" fontId="0" fillId="5" borderId="4" xfId="1" applyFont="1" applyFill="1" applyBorder="1" applyAlignment="1" applyProtection="1">
      <alignment horizontal="center" vertical="top"/>
    </xf>
    <xf numFmtId="0" fontId="4" fillId="6" borderId="13" xfId="0" applyFont="1" applyFill="1" applyBorder="1" applyAlignment="1">
      <alignment horizontal="center" vertical="top"/>
    </xf>
    <xf numFmtId="0" fontId="4" fillId="6" borderId="6" xfId="0" applyFont="1" applyFill="1" applyBorder="1" applyAlignment="1">
      <alignment horizontal="center" vertical="top"/>
    </xf>
  </cellXfs>
  <cellStyles count="5">
    <cellStyle name="Hipervínculo" xfId="3" builtinId="8"/>
    <cellStyle name="Moneda" xfId="4" builtinId="4"/>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AppData\Local\Microsoft\Windows\INetCache\Content.Outlook\6U4382SS\INFORME%20INICIAL%20AUTOS%202023.xlsx" TargetMode="External"/><Relationship Id="rId1" Type="http://schemas.openxmlformats.org/officeDocument/2006/relationships/externalLinkPath" Target="/Users/ce02653/AppData/Local/Microsoft/Windows/INetCache/Content.Outlook/6U4382SS/INFORME%20INICIAL%20AUTOS%202023.xlsx" TargetMode="External"/></Relationships>
</file>

<file path=xl/externalLinks/_rels/externalLink3.xml.rels><?xml version="1.0" encoding="UTF-8" standalone="yes"?>
<Relationships xmlns="http://schemas.openxmlformats.org/package/2006/relationships"><Relationship Id="rId2" Type="http://schemas.openxmlformats.org/officeDocument/2006/relationships/externalLinkPath" Target="https://allianzms-my.sharepoint.com/personal/gina_garcia_allianz_co/Documents/AUTOS/PROYECTOS/2024/PJ%202024/INFORME%20INICIAL%20GENERALES%202024%20OUT.xlsx" TargetMode="External"/><Relationship Id="rId1" Type="http://schemas.openxmlformats.org/officeDocument/2006/relationships/externalLinkPath" Target="/personal/gina_garcia_allianz_co/Documents/AUTOS/PROYECTOS/2024/PJ%202024/INFORME%20INICIAL%20GENERALES%202024%20OU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s>
    <sheetDataSet>
      <sheetData sheetId="0" refreshError="1"/>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sheetData sheetId="1">
        <row r="2">
          <cell r="B2" t="str">
            <v xml:space="preserve">SINIESTRO   LEGIS </v>
          </cell>
          <cell r="C2"/>
        </row>
      </sheetData>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GENERALES NOTA 322"/>
      <sheetName val="GENERALES NOTA 321"/>
      <sheetName val="GENERALES  NOTA 324 -478"/>
      <sheetName val="GENERALES NOTA 325"/>
      <sheetName val="CONCEPTO DE CONCILIACIÓN 330 "/>
      <sheetName val="CAMBIO DE CONTINGENCIA 423"/>
      <sheetName val="Hoja1"/>
      <sheetName val="Hoja2"/>
    </sheetNames>
    <sheetDataSet>
      <sheetData sheetId="0">
        <row r="2">
          <cell r="B2" t="str">
            <v xml:space="preserve">Radicado </v>
          </cell>
          <cell r="C2"/>
        </row>
        <row r="3">
          <cell r="B3" t="str">
            <v>JUZGADO</v>
          </cell>
          <cell r="C3"/>
        </row>
        <row r="4">
          <cell r="B4" t="str">
            <v xml:space="preserve">NOMBRE Y APELLIDOS DE  LOS DEMANDADOS </v>
          </cell>
          <cell r="C4"/>
        </row>
        <row r="5">
          <cell r="B5" t="str">
            <v>COLOCAR LOS NOMBRES Y APELLIDOS, SU CALIDAD (HERMANO, HIJO ETC)  PARA LOS CONYUGES E HIJOS COLOCAR LA FECHA DE NACIMIENTO.</v>
          </cell>
          <cell r="C5"/>
        </row>
        <row r="6">
          <cell r="B6" t="str">
            <v>LLAMADA EN GARANTIA</v>
          </cell>
          <cell r="C6"/>
        </row>
      </sheetData>
      <sheetData sheetId="1"/>
      <sheetData sheetId="2">
        <row r="17">
          <cell r="B17">
            <v>100000000</v>
          </cell>
          <cell r="C17"/>
        </row>
      </sheetData>
      <sheetData sheetId="3">
        <row r="8">
          <cell r="B8" t="str">
            <v>PROBABLE GENERALES</v>
          </cell>
          <cell r="C8"/>
        </row>
      </sheetData>
      <sheetData sheetId="4"/>
      <sheetData sheetId="5"/>
      <sheetData sheetId="6"/>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3" tint="-0.499984740745262"/>
  </sheetPr>
  <dimension ref="A1:F80"/>
  <sheetViews>
    <sheetView zoomScale="85" zoomScaleNormal="85" workbookViewId="0">
      <selection activeCell="B5" sqref="B5:C5"/>
    </sheetView>
  </sheetViews>
  <sheetFormatPr defaultColWidth="0" defaultRowHeight="15"/>
  <cols>
    <col min="1" max="1" width="69.140625" style="8" customWidth="1"/>
    <col min="2" max="2" width="55.140625" style="8" customWidth="1"/>
    <col min="3" max="3" width="108.85546875" style="8" customWidth="1"/>
    <col min="4" max="16384" width="11.42578125" style="2" hidden="1"/>
  </cols>
  <sheetData>
    <row r="1" spans="1:3" ht="26.25">
      <c r="A1" s="62" t="s">
        <v>0</v>
      </c>
      <c r="B1" s="62"/>
      <c r="C1" s="62"/>
    </row>
    <row r="2" spans="1:3">
      <c r="A2" s="5" t="s">
        <v>1</v>
      </c>
      <c r="B2" s="67" t="s">
        <v>2</v>
      </c>
      <c r="C2" s="68"/>
    </row>
    <row r="3" spans="1:3">
      <c r="A3" s="5" t="s">
        <v>3</v>
      </c>
      <c r="B3" s="63" t="s">
        <v>4</v>
      </c>
      <c r="C3" s="64"/>
    </row>
    <row r="4" spans="1:3">
      <c r="A4" s="5" t="s">
        <v>5</v>
      </c>
      <c r="B4" s="63" t="s">
        <v>6</v>
      </c>
      <c r="C4" s="64"/>
    </row>
    <row r="5" spans="1:3" ht="31.5" customHeight="1">
      <c r="A5" s="5" t="s">
        <v>7</v>
      </c>
      <c r="B5" s="63" t="s">
        <v>8</v>
      </c>
      <c r="C5" s="64"/>
    </row>
    <row r="6" spans="1:3">
      <c r="A6" s="5" t="s">
        <v>9</v>
      </c>
      <c r="B6" s="58" t="s">
        <v>10</v>
      </c>
      <c r="C6" s="58"/>
    </row>
    <row r="7" spans="1:3">
      <c r="A7" s="25" t="s">
        <v>11</v>
      </c>
      <c r="B7" s="63" t="s">
        <v>12</v>
      </c>
      <c r="C7" s="64"/>
    </row>
    <row r="8" spans="1:3" ht="23.1" customHeight="1">
      <c r="A8" s="26" t="s">
        <v>13</v>
      </c>
      <c r="B8" s="63" t="s">
        <v>14</v>
      </c>
      <c r="C8" s="64"/>
    </row>
    <row r="9" spans="1:3">
      <c r="A9" s="26" t="s">
        <v>15</v>
      </c>
      <c r="B9" s="58" t="s">
        <v>16</v>
      </c>
      <c r="C9" s="58"/>
    </row>
    <row r="10" spans="1:3">
      <c r="A10" s="26" t="s">
        <v>17</v>
      </c>
      <c r="B10" s="56" t="s">
        <v>18</v>
      </c>
      <c r="C10" s="56"/>
    </row>
    <row r="11" spans="1:3" ht="30" customHeight="1">
      <c r="A11" s="27" t="s">
        <v>19</v>
      </c>
      <c r="B11" s="56" t="s">
        <v>20</v>
      </c>
      <c r="C11" s="56"/>
    </row>
    <row r="12" spans="1:3" ht="30" customHeight="1">
      <c r="A12" s="5" t="s">
        <v>21</v>
      </c>
      <c r="B12" s="57" t="s">
        <v>22</v>
      </c>
      <c r="C12" s="56"/>
    </row>
    <row r="13" spans="1:3">
      <c r="A13" s="5" t="s">
        <v>23</v>
      </c>
      <c r="B13" s="58" t="s">
        <v>24</v>
      </c>
      <c r="C13" s="58"/>
    </row>
    <row r="14" spans="1:3">
      <c r="A14" s="5" t="s">
        <v>25</v>
      </c>
      <c r="B14" s="59" t="s">
        <v>26</v>
      </c>
      <c r="C14" s="58"/>
    </row>
    <row r="15" spans="1:3">
      <c r="A15" s="5" t="s">
        <v>27</v>
      </c>
      <c r="B15" s="58" t="s">
        <v>28</v>
      </c>
      <c r="C15" s="58"/>
    </row>
    <row r="16" spans="1:3">
      <c r="A16" s="5" t="s">
        <v>29</v>
      </c>
      <c r="B16" s="58" t="s">
        <v>30</v>
      </c>
      <c r="C16" s="58"/>
    </row>
    <row r="17" spans="1:3" ht="15" customHeight="1">
      <c r="A17" s="5" t="s">
        <v>31</v>
      </c>
      <c r="B17" s="56" t="s">
        <v>32</v>
      </c>
      <c r="C17" s="56"/>
    </row>
    <row r="18" spans="1:3">
      <c r="A18" s="5" t="s">
        <v>33</v>
      </c>
      <c r="B18" s="56" t="s">
        <v>34</v>
      </c>
      <c r="C18" s="56"/>
    </row>
    <row r="19" spans="1:3" ht="18.75" customHeight="1">
      <c r="A19" s="5" t="s">
        <v>35</v>
      </c>
      <c r="B19" s="65" t="s">
        <v>36</v>
      </c>
      <c r="C19" s="66"/>
    </row>
    <row r="20" spans="1:3">
      <c r="A20" s="5" t="s">
        <v>37</v>
      </c>
      <c r="B20" s="58" t="s">
        <v>38</v>
      </c>
      <c r="C20" s="58"/>
    </row>
    <row r="21" spans="1:3" ht="17.25" customHeight="1">
      <c r="A21" s="5" t="s">
        <v>39</v>
      </c>
      <c r="B21" s="56" t="s">
        <v>40</v>
      </c>
      <c r="C21" s="56"/>
    </row>
    <row r="22" spans="1:3">
      <c r="A22" s="26" t="s">
        <v>41</v>
      </c>
      <c r="B22" s="53" t="s">
        <v>42</v>
      </c>
      <c r="C22" s="53"/>
    </row>
    <row r="23" spans="1:3">
      <c r="A23" s="26" t="s">
        <v>43</v>
      </c>
      <c r="B23" s="55" t="s">
        <v>44</v>
      </c>
      <c r="C23" s="53"/>
    </row>
    <row r="24" spans="1:3">
      <c r="A24" s="26" t="s">
        <v>45</v>
      </c>
      <c r="B24" s="55" t="s">
        <v>46</v>
      </c>
      <c r="C24" s="53"/>
    </row>
    <row r="25" spans="1:3">
      <c r="A25" s="69" t="s">
        <v>47</v>
      </c>
      <c r="B25" s="53" t="s">
        <v>48</v>
      </c>
      <c r="C25" s="54"/>
    </row>
    <row r="26" spans="1:3">
      <c r="A26" s="69"/>
      <c r="B26" s="54"/>
      <c r="C26" s="54"/>
    </row>
    <row r="27" spans="1:3" ht="100.5" customHeight="1">
      <c r="A27" s="69"/>
      <c r="B27" s="54"/>
      <c r="C27" s="54"/>
    </row>
    <row r="28" spans="1:3">
      <c r="A28" s="26" t="s">
        <v>49</v>
      </c>
      <c r="B28" s="54" t="s">
        <v>50</v>
      </c>
      <c r="C28" s="54"/>
    </row>
    <row r="29" spans="1:3">
      <c r="A29" s="26" t="s">
        <v>51</v>
      </c>
      <c r="B29" s="54" t="s">
        <v>52</v>
      </c>
      <c r="C29" s="54"/>
    </row>
    <row r="30" spans="1:3">
      <c r="A30" s="26" t="s">
        <v>53</v>
      </c>
      <c r="B30" s="54" t="s">
        <v>54</v>
      </c>
      <c r="C30" s="54"/>
    </row>
    <row r="31" spans="1:3">
      <c r="A31" s="26" t="s">
        <v>55</v>
      </c>
      <c r="B31" s="54" t="s">
        <v>56</v>
      </c>
      <c r="C31" s="54"/>
    </row>
    <row r="32" spans="1:3">
      <c r="A32" s="26" t="s">
        <v>57</v>
      </c>
      <c r="B32" s="60" t="s">
        <v>58</v>
      </c>
      <c r="C32" s="61"/>
    </row>
    <row r="33" spans="1:3">
      <c r="A33" s="5" t="s">
        <v>59</v>
      </c>
      <c r="B33" s="60" t="s">
        <v>60</v>
      </c>
      <c r="C33" s="61"/>
    </row>
    <row r="34" spans="1:3" ht="45">
      <c r="A34" s="5" t="s">
        <v>61</v>
      </c>
      <c r="B34" s="59" t="s">
        <v>62</v>
      </c>
      <c r="C34" s="59"/>
    </row>
    <row r="37" spans="1:3" ht="15" customHeight="1"/>
    <row r="38" spans="1:3" ht="15" customHeight="1"/>
    <row r="45" spans="1:3" ht="15" customHeight="1"/>
    <row r="50" spans="6:6" ht="18" customHeight="1"/>
    <row r="53" spans="6:6">
      <c r="F53" s="4"/>
    </row>
    <row r="54" spans="6:6">
      <c r="F54" s="4"/>
    </row>
    <row r="55" spans="6:6">
      <c r="F55" s="4"/>
    </row>
    <row r="66" ht="36" customHeight="1"/>
    <row r="78" ht="33.75" customHeight="1"/>
    <row r="79" ht="33.75" customHeight="1"/>
    <row r="80" ht="33.75" customHeight="1"/>
  </sheetData>
  <dataConsolidate/>
  <mergeCells count="33">
    <mergeCell ref="B28:C28"/>
    <mergeCell ref="A1:C1"/>
    <mergeCell ref="B20:C20"/>
    <mergeCell ref="B17:C17"/>
    <mergeCell ref="B7:C7"/>
    <mergeCell ref="B18:C18"/>
    <mergeCell ref="B19:C19"/>
    <mergeCell ref="B2:C2"/>
    <mergeCell ref="B3:C3"/>
    <mergeCell ref="B4:C4"/>
    <mergeCell ref="B5:C5"/>
    <mergeCell ref="A25:A27"/>
    <mergeCell ref="B6:C6"/>
    <mergeCell ref="B8:C8"/>
    <mergeCell ref="B9:C9"/>
    <mergeCell ref="B10:C10"/>
    <mergeCell ref="B34:C34"/>
    <mergeCell ref="B33:C33"/>
    <mergeCell ref="B31:C31"/>
    <mergeCell ref="B30:C30"/>
    <mergeCell ref="B29:C29"/>
    <mergeCell ref="B32:C32"/>
    <mergeCell ref="B25:C27"/>
    <mergeCell ref="B24:C24"/>
    <mergeCell ref="B23:C23"/>
    <mergeCell ref="B22:C22"/>
    <mergeCell ref="B11:C11"/>
    <mergeCell ref="B12:C12"/>
    <mergeCell ref="B13:C13"/>
    <mergeCell ref="B14:C14"/>
    <mergeCell ref="B21:C21"/>
    <mergeCell ref="B15:C15"/>
    <mergeCell ref="B16:C16"/>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4">
        <x14:dataValidation type="list" allowBlank="1" showInputMessage="1" showErrorMessage="1" xr:uid="{F90C730C-89E0-470E-9D05-8F1740F3A538}">
          <x14:formula1>
            <xm:f>Hoja2!$H$2:$H$5</xm:f>
          </x14:formula1>
          <xm:sqref>B17:C17</xm:sqref>
        </x14:dataValidation>
        <x14:dataValidation type="list" allowBlank="1" showInputMessage="1" showErrorMessage="1" xr:uid="{666CA25D-9895-4FFF-8C94-EA211A77A836}">
          <x14:formula1>
            <xm:f>Hoja2!$I$1:$I$7</xm:f>
          </x14:formula1>
          <xm:sqref>B21:C21</xm:sqref>
        </x14:dataValidation>
        <x14:dataValidation type="list" allowBlank="1" showInputMessage="1" showErrorMessage="1" xr:uid="{E4219A2B-3323-48C8-8CC9-A0539EDCD90D}">
          <x14:formula1>
            <xm:f>Hoja2!$K$1:$K$2</xm:f>
          </x14:formula1>
          <xm:sqref>B6:C6</xm:sqref>
        </x14:dataValidation>
        <x14:dataValidation type="list" allowBlank="1" showInputMessage="1" showErrorMessage="1" xr:uid="{F3F17078-17F3-4979-B388-4480F4297950}">
          <x14:formula1>
            <xm:f>Hoja2!$L$1:$L$13</xm:f>
          </x14:formula1>
          <xm:sqref>B7:C7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BF33DD-9324-4C58-AE69-FBBA2C2A8171}">
  <sheetPr codeName="Hoja2">
    <tabColor theme="3" tint="-0.499984740745262"/>
  </sheetPr>
  <dimension ref="A1:C50"/>
  <sheetViews>
    <sheetView zoomScaleNormal="100" workbookViewId="0">
      <selection activeCell="B6" sqref="B6:C6"/>
    </sheetView>
  </sheetViews>
  <sheetFormatPr defaultColWidth="0" defaultRowHeight="15"/>
  <cols>
    <col min="1" max="1" width="49.85546875" customWidth="1"/>
    <col min="2" max="2" width="31.42578125" customWidth="1"/>
    <col min="3" max="3" width="90.140625" customWidth="1"/>
    <col min="4" max="16384" width="11.42578125" hidden="1"/>
  </cols>
  <sheetData>
    <row r="1" spans="1:3" ht="26.25">
      <c r="A1" s="70" t="s">
        <v>63</v>
      </c>
      <c r="B1" s="70"/>
      <c r="C1" s="70"/>
    </row>
    <row r="2" spans="1:3" ht="15.75" customHeight="1">
      <c r="A2" s="20" t="s">
        <v>64</v>
      </c>
      <c r="B2" s="71" t="s">
        <v>65</v>
      </c>
      <c r="C2" s="72"/>
    </row>
    <row r="3" spans="1:3" s="2" customFormat="1">
      <c r="A3" s="5" t="s">
        <v>66</v>
      </c>
      <c r="B3" s="58" t="str">
        <f>'AUTOS  NOTA 322'!B2:C2</f>
        <v>85001310300320240012800</v>
      </c>
      <c r="C3" s="58"/>
    </row>
    <row r="4" spans="1:3" s="2" customFormat="1">
      <c r="A4" s="5" t="s">
        <v>67</v>
      </c>
      <c r="B4" s="58" t="str">
        <f>'AUTOS  NOTA 322'!B3:C3</f>
        <v>TERCERO CIVIL DEL CIRCUITO DE YOPAL</v>
      </c>
      <c r="C4" s="58"/>
    </row>
    <row r="5" spans="1:3" s="2" customFormat="1">
      <c r="A5" s="5" t="s">
        <v>68</v>
      </c>
      <c r="B5" s="58" t="str">
        <f>'AUTOS  NOTA 322'!B4:C4</f>
        <v>ÁNGEL HERNANDO VARGAS TOLOZA; MAREES SAS ESP; ALLIANZ SEGUROS S.A.</v>
      </c>
      <c r="C5" s="58"/>
    </row>
    <row r="6" spans="1:3" s="2" customFormat="1">
      <c r="A6" s="5" t="s">
        <v>69</v>
      </c>
      <c r="B6" s="58" t="str">
        <f>'AUTOS  NOTA 322'!B5:C5</f>
        <v>MAY DICSON COLMENARES BAUTISTA, LINA JASMÍN CHAPARRO OCHOA (COMPAÑERA PERMANENTE- OCTUBRE 1 DE 1990)</v>
      </c>
      <c r="C6" s="58"/>
    </row>
    <row r="7" spans="1:3" s="2" customFormat="1">
      <c r="A7" s="5" t="s">
        <v>70</v>
      </c>
      <c r="B7" s="58" t="str">
        <f>'AUTOS  NOTA 322'!B6:C6</f>
        <v>DEMANDA DIRECTA</v>
      </c>
      <c r="C7" s="58"/>
    </row>
    <row r="8" spans="1:3" s="2" customFormat="1">
      <c r="A8" s="29" t="s">
        <v>71</v>
      </c>
      <c r="B8" s="58" t="str">
        <f>'AUTOS  NOTA 322'!B7:C8</f>
        <v>MAY DICSON COLMENARES BAUTISTA, LINA JASMÍN CHAPARRO OCHOA</v>
      </c>
      <c r="C8" s="58"/>
    </row>
    <row r="9" spans="1:3">
      <c r="A9" s="20" t="s">
        <v>72</v>
      </c>
      <c r="B9" s="58" t="s">
        <v>73</v>
      </c>
      <c r="C9" s="58"/>
    </row>
    <row r="10" spans="1:3">
      <c r="A10" s="20" t="s">
        <v>74</v>
      </c>
      <c r="B10" s="58" t="s">
        <v>12</v>
      </c>
      <c r="C10" s="58"/>
    </row>
    <row r="11" spans="1:3">
      <c r="A11" s="20" t="s">
        <v>75</v>
      </c>
      <c r="B11" s="85">
        <v>4000000000</v>
      </c>
      <c r="C11" s="86"/>
    </row>
    <row r="12" spans="1:3">
      <c r="A12" s="20" t="s">
        <v>76</v>
      </c>
      <c r="B12" s="85" t="s">
        <v>77</v>
      </c>
      <c r="C12" s="86"/>
    </row>
    <row r="13" spans="1:3">
      <c r="A13" s="20" t="s">
        <v>78</v>
      </c>
      <c r="B13" s="63"/>
      <c r="C13" s="64"/>
    </row>
    <row r="14" spans="1:3">
      <c r="A14" s="20" t="s">
        <v>79</v>
      </c>
      <c r="B14" s="56" t="s">
        <v>80</v>
      </c>
      <c r="C14" s="58"/>
    </row>
    <row r="15" spans="1:3">
      <c r="A15" s="20" t="s">
        <v>81</v>
      </c>
      <c r="B15" s="58" t="s">
        <v>82</v>
      </c>
      <c r="C15" s="58"/>
    </row>
    <row r="16" spans="1:3">
      <c r="A16" s="20" t="s">
        <v>83</v>
      </c>
      <c r="B16" s="58" t="s">
        <v>82</v>
      </c>
      <c r="C16" s="58"/>
    </row>
    <row r="17" spans="1:3">
      <c r="A17" s="87" t="s">
        <v>84</v>
      </c>
      <c r="B17" s="58" t="s">
        <v>85</v>
      </c>
      <c r="C17" s="58"/>
    </row>
    <row r="18" spans="1:3">
      <c r="A18" s="88"/>
      <c r="B18" s="10" t="s">
        <v>86</v>
      </c>
      <c r="C18" s="10" t="s">
        <v>87</v>
      </c>
    </row>
    <row r="19" spans="1:3">
      <c r="A19" s="88"/>
      <c r="B19" s="6" t="s">
        <v>88</v>
      </c>
      <c r="C19" s="6"/>
    </row>
    <row r="20" spans="1:3">
      <c r="A20" s="88"/>
      <c r="B20" s="6"/>
      <c r="C20" s="6"/>
    </row>
    <row r="21" spans="1:3">
      <c r="A21" s="89"/>
      <c r="B21" s="6"/>
      <c r="C21" s="6"/>
    </row>
    <row r="22" spans="1:3">
      <c r="A22" s="20" t="s">
        <v>89</v>
      </c>
      <c r="B22" s="58" t="s">
        <v>90</v>
      </c>
      <c r="C22" s="58"/>
    </row>
    <row r="23" spans="1:3">
      <c r="A23" s="20" t="s">
        <v>91</v>
      </c>
      <c r="B23" s="90" t="s">
        <v>90</v>
      </c>
      <c r="C23" s="91"/>
    </row>
    <row r="24" spans="1:3">
      <c r="A24" s="20" t="s">
        <v>92</v>
      </c>
      <c r="B24" s="58" t="s">
        <v>93</v>
      </c>
      <c r="C24" s="58"/>
    </row>
    <row r="25" spans="1:3">
      <c r="A25" s="20" t="s">
        <v>94</v>
      </c>
      <c r="B25" s="58" t="s">
        <v>82</v>
      </c>
      <c r="C25" s="58"/>
    </row>
    <row r="26" spans="1:3">
      <c r="A26" s="20" t="s">
        <v>95</v>
      </c>
      <c r="B26" s="58">
        <v>18000000</v>
      </c>
      <c r="C26" s="58"/>
    </row>
    <row r="27" spans="1:3">
      <c r="A27" s="19" t="s">
        <v>96</v>
      </c>
      <c r="B27" s="58" t="s">
        <v>90</v>
      </c>
      <c r="C27" s="58"/>
    </row>
    <row r="28" spans="1:3">
      <c r="A28" s="73" t="s">
        <v>97</v>
      </c>
      <c r="B28" s="73"/>
      <c r="C28" s="73"/>
    </row>
    <row r="29" spans="1:3">
      <c r="A29" s="83" t="s">
        <v>98</v>
      </c>
      <c r="B29" s="84"/>
      <c r="C29" s="11" t="s">
        <v>99</v>
      </c>
    </row>
    <row r="30" spans="1:3">
      <c r="A30" s="83" t="s">
        <v>100</v>
      </c>
      <c r="B30" s="84"/>
      <c r="C30" s="11"/>
    </row>
    <row r="31" spans="1:3">
      <c r="A31" s="83" t="s">
        <v>101</v>
      </c>
      <c r="B31" s="84"/>
      <c r="C31" s="12" t="s">
        <v>99</v>
      </c>
    </row>
    <row r="32" spans="1:3">
      <c r="A32" s="83" t="s">
        <v>102</v>
      </c>
      <c r="B32" s="84"/>
      <c r="C32" s="11"/>
    </row>
    <row r="33" spans="1:3">
      <c r="A33" s="83" t="s">
        <v>103</v>
      </c>
      <c r="B33" s="84"/>
      <c r="C33" s="11"/>
    </row>
    <row r="34" spans="1:3">
      <c r="A34" s="83" t="s">
        <v>104</v>
      </c>
      <c r="B34" s="84"/>
      <c r="C34" s="13"/>
    </row>
    <row r="35" spans="1:3">
      <c r="A35" s="74" t="s">
        <v>105</v>
      </c>
      <c r="B35" s="75"/>
      <c r="C35" s="14"/>
    </row>
    <row r="36" spans="1:3">
      <c r="A36" s="74" t="s">
        <v>106</v>
      </c>
      <c r="B36" s="75"/>
      <c r="C36" s="15"/>
    </row>
    <row r="37" spans="1:3">
      <c r="A37" s="76" t="s">
        <v>107</v>
      </c>
      <c r="B37" s="77"/>
      <c r="C37" s="15"/>
    </row>
    <row r="38" spans="1:3">
      <c r="A38" s="78"/>
      <c r="B38" s="79"/>
      <c r="C38" s="15"/>
    </row>
    <row r="39" spans="1:3">
      <c r="A39" s="80"/>
      <c r="B39" s="81"/>
      <c r="C39" s="15"/>
    </row>
    <row r="40" spans="1:3">
      <c r="A40" s="82" t="s">
        <v>108</v>
      </c>
      <c r="B40" s="82"/>
      <c r="C40" s="82"/>
    </row>
    <row r="41" spans="1:3">
      <c r="A41" s="17" t="s">
        <v>109</v>
      </c>
      <c r="B41" s="18"/>
      <c r="C41" s="15"/>
    </row>
    <row r="42" spans="1:3">
      <c r="A42" s="74" t="s">
        <v>110</v>
      </c>
      <c r="B42" s="75"/>
      <c r="C42" s="15"/>
    </row>
    <row r="43" spans="1:3">
      <c r="A43" s="74" t="s">
        <v>111</v>
      </c>
      <c r="B43" s="75"/>
      <c r="C43" s="15"/>
    </row>
    <row r="44" spans="1:3">
      <c r="A44" s="17" t="s">
        <v>112</v>
      </c>
      <c r="B44" s="18"/>
      <c r="C44" s="15"/>
    </row>
    <row r="45" spans="1:3">
      <c r="A45" s="17" t="s">
        <v>113</v>
      </c>
      <c r="B45" s="18"/>
      <c r="C45" s="15"/>
    </row>
    <row r="46" spans="1:3">
      <c r="A46" s="74" t="s">
        <v>114</v>
      </c>
      <c r="B46" s="75"/>
      <c r="C46" s="15"/>
    </row>
    <row r="47" spans="1:3">
      <c r="A47" s="17" t="s">
        <v>115</v>
      </c>
      <c r="B47" s="16"/>
      <c r="C47" s="15"/>
    </row>
    <row r="48" spans="1:3">
      <c r="A48" s="74" t="s">
        <v>116</v>
      </c>
      <c r="B48" s="75"/>
      <c r="C48" s="15"/>
    </row>
    <row r="49" spans="1:3">
      <c r="A49" s="74" t="s">
        <v>117</v>
      </c>
      <c r="B49" s="75"/>
      <c r="C49" s="15"/>
    </row>
    <row r="50" spans="1:3">
      <c r="A50" s="74" t="s">
        <v>107</v>
      </c>
      <c r="B50" s="75"/>
      <c r="C50" s="15"/>
    </row>
  </sheetData>
  <mergeCells count="41">
    <mergeCell ref="A50:B50"/>
    <mergeCell ref="B11:C11"/>
    <mergeCell ref="A46:B46"/>
    <mergeCell ref="A48:B48"/>
    <mergeCell ref="A29:B29"/>
    <mergeCell ref="A30:B30"/>
    <mergeCell ref="B24:C24"/>
    <mergeCell ref="B15:C15"/>
    <mergeCell ref="B16:C16"/>
    <mergeCell ref="A17:A21"/>
    <mergeCell ref="B17:C17"/>
    <mergeCell ref="B22:C22"/>
    <mergeCell ref="B23:C23"/>
    <mergeCell ref="A34:B34"/>
    <mergeCell ref="A35:B35"/>
    <mergeCell ref="B12:C12"/>
    <mergeCell ref="B25:C25"/>
    <mergeCell ref="B26:C26"/>
    <mergeCell ref="B27:C27"/>
    <mergeCell ref="A28:C28"/>
    <mergeCell ref="A49:B49"/>
    <mergeCell ref="A37:B39"/>
    <mergeCell ref="A40:C40"/>
    <mergeCell ref="A42:B42"/>
    <mergeCell ref="A43:B43"/>
    <mergeCell ref="A31:B31"/>
    <mergeCell ref="A32:B32"/>
    <mergeCell ref="A33:B33"/>
    <mergeCell ref="A36:B36"/>
    <mergeCell ref="A1:C1"/>
    <mergeCell ref="B9:C9"/>
    <mergeCell ref="B10:C10"/>
    <mergeCell ref="B13:C13"/>
    <mergeCell ref="B14:C14"/>
    <mergeCell ref="B3:C3"/>
    <mergeCell ref="B4:C4"/>
    <mergeCell ref="B5:C5"/>
    <mergeCell ref="B6:C6"/>
    <mergeCell ref="B7:C7"/>
    <mergeCell ref="B2:C2"/>
    <mergeCell ref="B8:C8"/>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DC5DD991-758D-4677-A068-EFC8E3E2210C}">
          <x14:formula1>
            <xm:f>Hoja2!$C$2:$C$4</xm:f>
          </x14:formula1>
          <xm:sqref>B17:C17</xm:sqref>
        </x14:dataValidation>
        <x14:dataValidation type="list" allowBlank="1" showInputMessage="1" showErrorMessage="1" xr:uid="{1ADD4A4E-5643-4A93-B80E-D96E7840C2C3}">
          <x14:formula1>
            <xm:f>Hoja2!$B$1:$B$2</xm:f>
          </x14:formula1>
          <xm:sqref>B27:C27 B15:C16 B22:C23 B25:C25</xm:sqref>
        </x14:dataValidation>
        <x14:dataValidation type="list" allowBlank="1" showInputMessage="1" showErrorMessage="1" xr:uid="{78881ADD-F402-405C-A447-4F5306B17914}">
          <x14:formula1>
            <xm:f>Hoja2!$E$2:$E$8</xm:f>
          </x14:formula1>
          <xm:sqref>B24:C24</xm:sqref>
        </x14:dataValidation>
        <x14:dataValidation type="list" allowBlank="1" showInputMessage="1" showErrorMessage="1" xr:uid="{07F32C26-B03B-45CB-8512-80C5ED13DA30}">
          <x14:formula1>
            <xm:f>Hoja2!$L$1:$L$13</xm:f>
          </x14:formula1>
          <xm:sqref>B10:C10</xm:sqref>
        </x14:dataValidation>
        <x14:dataValidation type="list" allowBlank="1" showInputMessage="1" showErrorMessage="1" xr:uid="{7EB01D08-957F-40A9-A09A-6C20688E3E0A}">
          <x14:formula1>
            <xm:f>Hoja2!$M$1:$M$3</xm:f>
          </x14:formula1>
          <xm:sqref>B13:C13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A30C24-DF4A-4737-B6C0-E720732AACE8}">
  <sheetPr codeName="Hoja3">
    <tabColor theme="3" tint="-0.499984740745262"/>
  </sheetPr>
  <dimension ref="A1:I57"/>
  <sheetViews>
    <sheetView tabSelected="1" topLeftCell="A40" zoomScale="85" zoomScaleNormal="85" workbookViewId="0">
      <selection activeCell="B40" sqref="B40:C40"/>
    </sheetView>
  </sheetViews>
  <sheetFormatPr defaultColWidth="0" defaultRowHeight="15"/>
  <cols>
    <col min="1" max="1" width="70" style="41" customWidth="1"/>
    <col min="2" max="2" width="35.42578125" style="41" customWidth="1"/>
    <col min="3" max="3" width="164" style="41" customWidth="1"/>
    <col min="4" max="8" width="11.42578125" style="41" hidden="1" customWidth="1"/>
    <col min="9" max="9" width="12" style="41" hidden="1" customWidth="1"/>
    <col min="10" max="16384" width="11.42578125" style="41" hidden="1"/>
  </cols>
  <sheetData>
    <row r="1" spans="1:9" ht="26.25">
      <c r="A1" s="96" t="s">
        <v>118</v>
      </c>
      <c r="B1" s="96"/>
      <c r="C1" s="96"/>
    </row>
    <row r="2" spans="1:9" ht="15" customHeight="1">
      <c r="A2" s="33" t="s">
        <v>64</v>
      </c>
      <c r="B2" s="97" t="str">
        <f>'AUTOS NOTA 321'!B2:C2</f>
        <v>131911990-214387</v>
      </c>
      <c r="C2" s="98"/>
    </row>
    <row r="3" spans="1:9">
      <c r="A3" s="34" t="s">
        <v>66</v>
      </c>
      <c r="B3" s="101" t="str">
        <f>'AUTOS  NOTA 322'!B2:C2</f>
        <v>85001310300320240012800</v>
      </c>
      <c r="C3" s="101"/>
    </row>
    <row r="4" spans="1:9">
      <c r="A4" s="34" t="s">
        <v>67</v>
      </c>
      <c r="B4" s="101" t="str">
        <f>'AUTOS  NOTA 322'!B3:C3</f>
        <v>TERCERO CIVIL DEL CIRCUITO DE YOPAL</v>
      </c>
      <c r="C4" s="101"/>
    </row>
    <row r="5" spans="1:9">
      <c r="A5" s="34" t="s">
        <v>68</v>
      </c>
      <c r="B5" s="101" t="str">
        <f>'AUTOS  NOTA 322'!B4:C4</f>
        <v>ÁNGEL HERNANDO VARGAS TOLOZA; MAREES SAS ESP; ALLIANZ SEGUROS S.A.</v>
      </c>
      <c r="C5" s="101"/>
    </row>
    <row r="6" spans="1:9" ht="15" customHeight="1">
      <c r="A6" s="34" t="s">
        <v>69</v>
      </c>
      <c r="B6" s="101" t="str">
        <f>'AUTOS  NOTA 322'!B5:C5</f>
        <v>MAY DICSON COLMENARES BAUTISTA, LINA JASMÍN CHAPARRO OCHOA (COMPAÑERA PERMANENTE- OCTUBRE 1 DE 1990)</v>
      </c>
      <c r="C6" s="101"/>
    </row>
    <row r="7" spans="1:9">
      <c r="A7" s="34" t="s">
        <v>70</v>
      </c>
      <c r="B7" s="101" t="str">
        <f>'AUTOS  NOTA 322'!B6:C6</f>
        <v>DEMANDA DIRECTA</v>
      </c>
      <c r="C7" s="101"/>
    </row>
    <row r="8" spans="1:9">
      <c r="A8" s="36" t="s">
        <v>71</v>
      </c>
      <c r="B8" s="101" t="str">
        <f>'AUTOS  NOTA 322'!B7:C8</f>
        <v>MAY DICSON COLMENARES BAUTISTA, LINA JASMÍN CHAPARRO OCHOA</v>
      </c>
      <c r="C8" s="101"/>
    </row>
    <row r="9" spans="1:9">
      <c r="A9" s="34" t="s">
        <v>119</v>
      </c>
      <c r="B9" s="94">
        <f>SUM(C11,C12,C14,C15,C17)</f>
        <v>281772501</v>
      </c>
      <c r="C9" s="95"/>
    </row>
    <row r="10" spans="1:9">
      <c r="A10" s="102" t="s">
        <v>120</v>
      </c>
      <c r="B10" s="99" t="s">
        <v>121</v>
      </c>
      <c r="C10" s="100"/>
    </row>
    <row r="11" spans="1:9">
      <c r="A11" s="102"/>
      <c r="B11" s="35" t="s">
        <v>122</v>
      </c>
      <c r="C11" s="30">
        <v>121772501</v>
      </c>
    </row>
    <row r="12" spans="1:9">
      <c r="A12" s="102"/>
      <c r="B12" s="35" t="s">
        <v>123</v>
      </c>
      <c r="C12" s="30">
        <v>0</v>
      </c>
    </row>
    <row r="13" spans="1:9">
      <c r="A13" s="102"/>
      <c r="B13" s="99"/>
      <c r="C13" s="100"/>
    </row>
    <row r="14" spans="1:9">
      <c r="A14" s="102"/>
      <c r="B14" s="35" t="s">
        <v>124</v>
      </c>
      <c r="C14" s="38">
        <v>100000000</v>
      </c>
    </row>
    <row r="15" spans="1:9">
      <c r="A15" s="102"/>
      <c r="B15" s="35" t="s">
        <v>125</v>
      </c>
      <c r="C15" s="38">
        <v>60000000</v>
      </c>
      <c r="E15" s="41" t="s">
        <v>126</v>
      </c>
      <c r="F15" s="42">
        <v>0.7</v>
      </c>
    </row>
    <row r="16" spans="1:9">
      <c r="A16" s="102"/>
      <c r="B16" s="99" t="s">
        <v>127</v>
      </c>
      <c r="C16" s="100"/>
      <c r="E16" s="41" t="s">
        <v>128</v>
      </c>
      <c r="F16" s="43">
        <v>0.3</v>
      </c>
      <c r="I16" s="44"/>
    </row>
    <row r="17" spans="1:9">
      <c r="A17" s="102"/>
      <c r="B17" s="35"/>
      <c r="C17" s="39"/>
      <c r="F17" s="45"/>
      <c r="I17" s="44"/>
    </row>
    <row r="18" spans="1:9" ht="23.25" customHeight="1">
      <c r="A18" s="37" t="s">
        <v>129</v>
      </c>
      <c r="B18" s="97" t="s">
        <v>126</v>
      </c>
      <c r="C18" s="98"/>
    </row>
    <row r="19" spans="1:9" ht="30.75">
      <c r="A19" s="34" t="s">
        <v>130</v>
      </c>
      <c r="B19" s="110" t="s">
        <v>131</v>
      </c>
      <c r="C19" s="111"/>
    </row>
    <row r="20" spans="1:9" ht="15" customHeight="1">
      <c r="A20" s="46" t="s">
        <v>132</v>
      </c>
      <c r="B20" s="107">
        <f>((C22+C23+C25+C26+C30+C28+C32+C34+C29+C33)-C37-C38)*C36*C39</f>
        <v>70773021</v>
      </c>
      <c r="C20" s="107"/>
    </row>
    <row r="21" spans="1:9">
      <c r="A21" s="37" t="s">
        <v>133</v>
      </c>
      <c r="B21" s="112" t="s">
        <v>121</v>
      </c>
      <c r="C21" s="113"/>
    </row>
    <row r="22" spans="1:9">
      <c r="A22" s="105"/>
      <c r="B22" s="35" t="s">
        <v>122</v>
      </c>
      <c r="C22" s="30">
        <v>30861021</v>
      </c>
    </row>
    <row r="23" spans="1:9">
      <c r="A23" s="106"/>
      <c r="B23" s="35" t="s">
        <v>123</v>
      </c>
      <c r="C23" s="30">
        <v>0</v>
      </c>
    </row>
    <row r="24" spans="1:9">
      <c r="A24" s="106"/>
      <c r="B24" s="99" t="s">
        <v>134</v>
      </c>
      <c r="C24" s="100"/>
    </row>
    <row r="25" spans="1:9">
      <c r="A25" s="106"/>
      <c r="B25" s="35" t="s">
        <v>124</v>
      </c>
      <c r="C25" s="30">
        <v>27000000</v>
      </c>
    </row>
    <row r="26" spans="1:9" ht="29.1" customHeight="1">
      <c r="A26" s="106"/>
      <c r="B26" s="35" t="s">
        <v>135</v>
      </c>
      <c r="C26" s="30">
        <v>15000000</v>
      </c>
    </row>
    <row r="27" spans="1:9">
      <c r="A27" s="106"/>
      <c r="B27" s="99" t="s">
        <v>136</v>
      </c>
      <c r="C27" s="100"/>
    </row>
    <row r="28" spans="1:9">
      <c r="A28" s="106"/>
      <c r="B28" s="35" t="s">
        <v>137</v>
      </c>
      <c r="C28" s="30">
        <v>0</v>
      </c>
    </row>
    <row r="29" spans="1:9">
      <c r="A29" s="106"/>
      <c r="B29" s="35" t="s">
        <v>122</v>
      </c>
      <c r="C29" s="30"/>
    </row>
    <row r="30" spans="1:9">
      <c r="A30" s="106"/>
      <c r="B30" s="35" t="s">
        <v>123</v>
      </c>
      <c r="C30" s="30">
        <v>0</v>
      </c>
    </row>
    <row r="31" spans="1:9">
      <c r="A31" s="106"/>
      <c r="B31" s="99" t="s">
        <v>138</v>
      </c>
      <c r="C31" s="100"/>
    </row>
    <row r="32" spans="1:9">
      <c r="A32" s="106"/>
      <c r="B32" s="35"/>
      <c r="C32" s="30"/>
    </row>
    <row r="33" spans="1:3">
      <c r="A33" s="106"/>
      <c r="B33" s="35" t="s">
        <v>122</v>
      </c>
      <c r="C33" s="30">
        <v>0</v>
      </c>
    </row>
    <row r="34" spans="1:3">
      <c r="A34" s="106"/>
      <c r="B34" s="35" t="s">
        <v>123</v>
      </c>
      <c r="C34" s="30">
        <v>0</v>
      </c>
    </row>
    <row r="35" spans="1:3">
      <c r="A35" s="106"/>
      <c r="B35" s="99" t="s">
        <v>139</v>
      </c>
      <c r="C35" s="100"/>
    </row>
    <row r="36" spans="1:3">
      <c r="A36" s="106"/>
      <c r="B36" s="35" t="s">
        <v>140</v>
      </c>
      <c r="C36" s="31">
        <v>1</v>
      </c>
    </row>
    <row r="37" spans="1:3">
      <c r="A37" s="106"/>
      <c r="B37" s="35" t="s">
        <v>76</v>
      </c>
      <c r="C37" s="32">
        <v>2088000</v>
      </c>
    </row>
    <row r="38" spans="1:3">
      <c r="A38" s="106"/>
      <c r="B38" s="35" t="s">
        <v>141</v>
      </c>
      <c r="C38" s="32"/>
    </row>
    <row r="39" spans="1:3">
      <c r="A39" s="106"/>
      <c r="B39" s="35" t="s">
        <v>142</v>
      </c>
      <c r="C39" s="31">
        <v>1</v>
      </c>
    </row>
    <row r="40" spans="1:3">
      <c r="A40" s="47" t="s">
        <v>143</v>
      </c>
      <c r="B40" s="107">
        <f>IFERROR(B20*(VLOOKUP(B18,E15:F17,2,0)),16666)</f>
        <v>49541114.699999996</v>
      </c>
      <c r="C40" s="107"/>
    </row>
    <row r="41" spans="1:3" ht="93" customHeight="1">
      <c r="A41" s="34" t="s">
        <v>144</v>
      </c>
      <c r="B41" s="108" t="s">
        <v>145</v>
      </c>
      <c r="C41" s="109"/>
    </row>
    <row r="42" spans="1:3" ht="211.5" customHeight="1">
      <c r="A42" s="34" t="s">
        <v>146</v>
      </c>
      <c r="B42" s="103" t="s">
        <v>147</v>
      </c>
      <c r="C42" s="104"/>
    </row>
    <row r="45" spans="1:3" ht="26.25">
      <c r="A45" s="92" t="s">
        <v>148</v>
      </c>
      <c r="B45" s="92"/>
      <c r="C45" s="92"/>
    </row>
    <row r="46" spans="1:3">
      <c r="A46" s="93" t="s">
        <v>149</v>
      </c>
      <c r="B46" s="93"/>
      <c r="C46" s="93"/>
    </row>
    <row r="47" spans="1:3">
      <c r="A47" s="48" t="s">
        <v>150</v>
      </c>
      <c r="B47" s="48" t="s">
        <v>151</v>
      </c>
      <c r="C47" s="49" t="s">
        <v>152</v>
      </c>
    </row>
    <row r="48" spans="1:3" ht="27">
      <c r="A48" s="50" t="s">
        <v>153</v>
      </c>
      <c r="B48" s="51" t="s">
        <v>90</v>
      </c>
      <c r="C48" s="50" t="s">
        <v>154</v>
      </c>
    </row>
    <row r="49" spans="1:3" ht="40.5">
      <c r="A49" s="50" t="s">
        <v>155</v>
      </c>
      <c r="B49" s="51" t="s">
        <v>90</v>
      </c>
      <c r="C49" s="50" t="s">
        <v>156</v>
      </c>
    </row>
    <row r="50" spans="1:3" ht="27">
      <c r="A50" s="50" t="s">
        <v>157</v>
      </c>
      <c r="B50" s="51" t="s">
        <v>90</v>
      </c>
      <c r="C50" s="50" t="s">
        <v>158</v>
      </c>
    </row>
    <row r="51" spans="1:3">
      <c r="A51" s="50" t="s">
        <v>159</v>
      </c>
      <c r="B51" s="51" t="s">
        <v>90</v>
      </c>
      <c r="C51" s="50" t="s">
        <v>160</v>
      </c>
    </row>
    <row r="52" spans="1:3">
      <c r="A52" s="50" t="s">
        <v>161</v>
      </c>
      <c r="B52" s="51" t="s">
        <v>90</v>
      </c>
      <c r="C52" s="52"/>
    </row>
    <row r="53" spans="1:3">
      <c r="A53" s="50" t="s">
        <v>162</v>
      </c>
      <c r="B53" s="51" t="s">
        <v>90</v>
      </c>
      <c r="C53" s="50" t="s">
        <v>163</v>
      </c>
    </row>
    <row r="54" spans="1:3" ht="27">
      <c r="A54" s="50" t="s">
        <v>164</v>
      </c>
      <c r="B54" s="51" t="s">
        <v>90</v>
      </c>
      <c r="C54" s="50" t="s">
        <v>165</v>
      </c>
    </row>
    <row r="55" spans="1:3">
      <c r="A55" s="50" t="s">
        <v>166</v>
      </c>
      <c r="B55" s="51" t="s">
        <v>90</v>
      </c>
      <c r="C55" s="52" t="s">
        <v>167</v>
      </c>
    </row>
    <row r="56" spans="1:3" ht="27">
      <c r="A56" s="50" t="s">
        <v>168</v>
      </c>
      <c r="B56" s="51" t="s">
        <v>90</v>
      </c>
      <c r="C56" s="52" t="s">
        <v>169</v>
      </c>
    </row>
    <row r="57" spans="1:3" ht="27">
      <c r="A57" s="50" t="s">
        <v>170</v>
      </c>
      <c r="B57" s="51" t="s">
        <v>90</v>
      </c>
      <c r="C57" s="52" t="s">
        <v>171</v>
      </c>
    </row>
  </sheetData>
  <sheetProtection algorithmName="SHA-512" hashValue="izcEYKcLkKiYmBBfMLzkPdVBffGX+AGsESYuWyozt6kZuWhl/NRW7hfZRQ8qdhVYANag/8IIJl0zLk8Lp3KTgA==" saltValue="2btH4XpP+7N1UhZtnyJ3XQ==" spinCount="100000" sheet="1" objects="1" scenarios="1"/>
  <mergeCells count="27">
    <mergeCell ref="A22:A39"/>
    <mergeCell ref="B18:C18"/>
    <mergeCell ref="B20:C20"/>
    <mergeCell ref="B41:C41"/>
    <mergeCell ref="B31:C31"/>
    <mergeCell ref="B35:C35"/>
    <mergeCell ref="B40:C40"/>
    <mergeCell ref="B27:C27"/>
    <mergeCell ref="B19:C19"/>
    <mergeCell ref="B21:C21"/>
    <mergeCell ref="B24:C24"/>
    <mergeCell ref="A45:C45"/>
    <mergeCell ref="A46:C46"/>
    <mergeCell ref="B9:C9"/>
    <mergeCell ref="A1:C1"/>
    <mergeCell ref="B2:C2"/>
    <mergeCell ref="B16:C16"/>
    <mergeCell ref="B3:C3"/>
    <mergeCell ref="B4:C4"/>
    <mergeCell ref="B5:C5"/>
    <mergeCell ref="B6:C6"/>
    <mergeCell ref="B7:C7"/>
    <mergeCell ref="B8:C8"/>
    <mergeCell ref="B10:C10"/>
    <mergeCell ref="B13:C13"/>
    <mergeCell ref="A10:A17"/>
    <mergeCell ref="B42:C42"/>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CAC97196-B9F5-402C-8FD9-D90BED29B53C}">
          <x14:formula1>
            <xm:f>Hoja2!$F$1:$F$3</xm:f>
          </x14:formula1>
          <xm:sqref>B18</xm:sqref>
        </x14:dataValidation>
        <x14:dataValidation type="list" allowBlank="1" showInputMessage="1" showErrorMessage="1" xr:uid="{814A507A-5710-4929-BC03-18ECACF001DA}">
          <x14:formula1>
            <xm:f>Hoja2!$L$9:$L$13</xm:f>
          </x14:formula1>
          <xm:sqref>B32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D0EF9E-F3AB-4730-8091-3D5558F9A6C1}">
  <sheetPr>
    <tabColor theme="3" tint="-0.499984740745262"/>
  </sheetPr>
  <dimension ref="A1"/>
  <sheetViews>
    <sheetView workbookViewId="0">
      <selection activeCell="I29" sqref="I29"/>
    </sheetView>
  </sheetViews>
  <sheetFormatPr defaultColWidth="11.42578125"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DCD96D-CC02-4832-9B6C-FE177A887757}">
  <sheetPr codeName="Hoja4">
    <tabColor theme="3" tint="-0.499984740745262"/>
  </sheetPr>
  <dimension ref="A1:C17"/>
  <sheetViews>
    <sheetView workbookViewId="0">
      <selection activeCell="B9" sqref="B9:C9"/>
    </sheetView>
  </sheetViews>
  <sheetFormatPr defaultColWidth="0" defaultRowHeight="15"/>
  <cols>
    <col min="1" max="1" width="37" customWidth="1"/>
    <col min="2" max="2" width="11.42578125" customWidth="1"/>
    <col min="3" max="3" width="94.42578125" customWidth="1"/>
    <col min="4" max="16384" width="11.42578125" hidden="1"/>
  </cols>
  <sheetData>
    <row r="1" spans="1:3" ht="26.25">
      <c r="A1" s="70" t="s">
        <v>172</v>
      </c>
      <c r="B1" s="70"/>
      <c r="C1" s="70"/>
    </row>
    <row r="2" spans="1:3">
      <c r="A2" s="20" t="s">
        <v>64</v>
      </c>
      <c r="B2" s="90" t="str">
        <f>'AUTOS NOTA 324-478'!B2:C2</f>
        <v>131911990-214387</v>
      </c>
      <c r="C2" s="91"/>
    </row>
    <row r="3" spans="1:3">
      <c r="A3" s="5" t="s">
        <v>66</v>
      </c>
      <c r="B3" s="58" t="str">
        <f>'AUTOS  NOTA 322'!B2:C2</f>
        <v>85001310300320240012800</v>
      </c>
      <c r="C3" s="58"/>
    </row>
    <row r="4" spans="1:3">
      <c r="A4" s="5" t="s">
        <v>67</v>
      </c>
      <c r="B4" s="58" t="str">
        <f>'AUTOS  NOTA 322'!B3:C3</f>
        <v>TERCERO CIVIL DEL CIRCUITO DE YOPAL</v>
      </c>
      <c r="C4" s="58"/>
    </row>
    <row r="5" spans="1:3">
      <c r="A5" s="5" t="s">
        <v>68</v>
      </c>
      <c r="B5" s="58" t="str">
        <f>'AUTOS  NOTA 322'!B4:C4</f>
        <v>ÁNGEL HERNANDO VARGAS TOLOZA; MAREES SAS ESP; ALLIANZ SEGUROS S.A.</v>
      </c>
      <c r="C5" s="58"/>
    </row>
    <row r="6" spans="1:3" ht="15" customHeight="1">
      <c r="A6" s="5" t="s">
        <v>69</v>
      </c>
      <c r="B6" s="58" t="str">
        <f>'AUTOS  NOTA 322'!B5:C5</f>
        <v>MAY DICSON COLMENARES BAUTISTA, LINA JASMÍN CHAPARRO OCHOA (COMPAÑERA PERMANENTE- OCTUBRE 1 DE 1990)</v>
      </c>
      <c r="C6" s="58"/>
    </row>
    <row r="7" spans="1:3" ht="15" customHeight="1">
      <c r="A7" s="5" t="s">
        <v>70</v>
      </c>
      <c r="B7" s="58" t="str">
        <f>'AUTOS  NOTA 322'!B6:C6</f>
        <v>DEMANDA DIRECTA</v>
      </c>
      <c r="C7" s="58"/>
    </row>
    <row r="8" spans="1:3" ht="15" customHeight="1">
      <c r="A8" s="29" t="s">
        <v>71</v>
      </c>
      <c r="B8" s="58" t="str">
        <f>'AUTOS  NOTA 322'!B7:C8</f>
        <v>MAY DICSON COLMENARES BAUTISTA, LINA JASMÍN CHAPARRO OCHOA</v>
      </c>
      <c r="C8" s="58"/>
    </row>
    <row r="9" spans="1:3" ht="18.95" customHeight="1">
      <c r="A9" s="5" t="s">
        <v>173</v>
      </c>
      <c r="B9" s="58"/>
      <c r="C9" s="58"/>
    </row>
    <row r="10" spans="1:3">
      <c r="A10" s="7" t="s">
        <v>133</v>
      </c>
      <c r="B10" s="116">
        <f>'AUTOS NOTA 324-478'!B20:C20</f>
        <v>70773021</v>
      </c>
      <c r="C10" s="116"/>
    </row>
    <row r="11" spans="1:3">
      <c r="A11" s="7" t="s">
        <v>174</v>
      </c>
      <c r="B11" s="117">
        <f>'AUTOS NOTA 324-478'!B40:C40</f>
        <v>49541114.699999996</v>
      </c>
      <c r="C11" s="58"/>
    </row>
    <row r="12" spans="1:3" ht="30">
      <c r="A12" s="7" t="s">
        <v>175</v>
      </c>
      <c r="B12" s="114"/>
      <c r="C12" s="115"/>
    </row>
    <row r="13" spans="1:3" ht="45">
      <c r="A13" s="5" t="s">
        <v>176</v>
      </c>
      <c r="B13" s="58"/>
      <c r="C13" s="58"/>
    </row>
    <row r="14" spans="1:3" ht="45">
      <c r="A14" s="5" t="s">
        <v>177</v>
      </c>
      <c r="B14" s="58"/>
      <c r="C14" s="58"/>
    </row>
    <row r="15" spans="1:3">
      <c r="A15" s="5" t="s">
        <v>178</v>
      </c>
      <c r="B15" s="6"/>
      <c r="C15" s="6"/>
    </row>
    <row r="16" spans="1:3">
      <c r="A16" s="7" t="s">
        <v>179</v>
      </c>
      <c r="B16" s="58"/>
      <c r="C16" s="58"/>
    </row>
    <row r="17" spans="1:3">
      <c r="A17" s="6" t="s">
        <v>180</v>
      </c>
      <c r="B17" s="115"/>
      <c r="C17" s="115"/>
    </row>
  </sheetData>
  <mergeCells count="16">
    <mergeCell ref="B16:C16"/>
    <mergeCell ref="B12:C12"/>
    <mergeCell ref="B17:C17"/>
    <mergeCell ref="B14:C14"/>
    <mergeCell ref="A1:C1"/>
    <mergeCell ref="B7:C7"/>
    <mergeCell ref="B10:C10"/>
    <mergeCell ref="B11:C11"/>
    <mergeCell ref="B13:C13"/>
    <mergeCell ref="B8:C8"/>
    <mergeCell ref="B2:C2"/>
    <mergeCell ref="B3:C3"/>
    <mergeCell ref="B4:C4"/>
    <mergeCell ref="B5:C5"/>
    <mergeCell ref="B6:C6"/>
    <mergeCell ref="B9:C9"/>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D504EE89-BC6D-46DA-B89F-71371E7786AD}">
          <x14:formula1>
            <xm:f>Hoja2!$B$1:$B$2</xm:f>
          </x14:formula1>
          <xm:sqref>B13:C13 B15 B16:C16</xm:sqref>
        </x14:dataValidation>
        <x14:dataValidation type="list" allowBlank="1" showInputMessage="1" showErrorMessage="1" xr:uid="{1D676583-DF8A-4A59-947B-D5D4A912595B}">
          <x14:formula1>
            <xm:f>Hoja2!$N$1:$N$3</xm:f>
          </x14:formula1>
          <xm:sqref>B9:C9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B336EC-13FC-49F2-BBA5-C442A8E5E15C}">
  <sheetPr>
    <tabColor theme="3" tint="0.39997558519241921"/>
  </sheetPr>
  <dimension ref="A1:H25"/>
  <sheetViews>
    <sheetView workbookViewId="0">
      <selection activeCell="B10" sqref="B10:C10"/>
    </sheetView>
  </sheetViews>
  <sheetFormatPr defaultColWidth="0" defaultRowHeight="15"/>
  <cols>
    <col min="1" max="1" width="54.42578125" customWidth="1"/>
    <col min="2" max="2" width="23.42578125" customWidth="1"/>
    <col min="3" max="3" width="98.85546875" customWidth="1"/>
    <col min="4" max="8" width="0" hidden="1" customWidth="1"/>
    <col min="9" max="16384" width="11.42578125" hidden="1"/>
  </cols>
  <sheetData>
    <row r="1" spans="1:3" ht="26.25">
      <c r="A1" s="70" t="s">
        <v>181</v>
      </c>
      <c r="B1" s="70"/>
      <c r="C1" s="70"/>
    </row>
    <row r="2" spans="1:3">
      <c r="A2" s="40" t="s">
        <v>64</v>
      </c>
      <c r="B2" s="90" t="str">
        <f>'[2]AUTOS NOTA 321'!B2:C2</f>
        <v xml:space="preserve">SINIESTRO   LEGIS </v>
      </c>
      <c r="C2" s="91"/>
    </row>
    <row r="3" spans="1:3">
      <c r="A3" s="5" t="s">
        <v>66</v>
      </c>
      <c r="B3" s="58" t="str">
        <f>'[3]GENERALES NOTA 322'!B2:C2</f>
        <v xml:space="preserve">Radicado </v>
      </c>
      <c r="C3" s="58"/>
    </row>
    <row r="4" spans="1:3">
      <c r="A4" s="5" t="s">
        <v>67</v>
      </c>
      <c r="B4" s="58" t="str">
        <f>'[3]GENERALES NOTA 322'!B3:C3</f>
        <v>JUZGADO</v>
      </c>
      <c r="C4" s="58"/>
    </row>
    <row r="5" spans="1:3">
      <c r="A5" s="5" t="s">
        <v>68</v>
      </c>
      <c r="B5" s="58" t="str">
        <f>'[3]GENERALES NOTA 322'!B4:C4</f>
        <v xml:space="preserve">NOMBRE Y APELLIDOS DE  LOS DEMANDADOS </v>
      </c>
      <c r="C5" s="58"/>
    </row>
    <row r="6" spans="1:3">
      <c r="A6" s="5" t="s">
        <v>69</v>
      </c>
      <c r="B6" s="58" t="str">
        <f>'[3]GENERALES NOTA 322'!B5:C5</f>
        <v>COLOCAR LOS NOMBRES Y APELLIDOS, SU CALIDAD (HERMANO, HIJO ETC)  PARA LOS CONYUGES E HIJOS COLOCAR LA FECHA DE NACIMIENTO.</v>
      </c>
      <c r="C6" s="58"/>
    </row>
    <row r="7" spans="1:3">
      <c r="A7" s="5" t="s">
        <v>70</v>
      </c>
      <c r="B7" s="58" t="str">
        <f>'[3]GENERALES NOTA 322'!B6:C6</f>
        <v>LLAMADA EN GARANTIA</v>
      </c>
      <c r="C7" s="58"/>
    </row>
    <row r="8" spans="1:3">
      <c r="A8" s="5" t="s">
        <v>173</v>
      </c>
      <c r="B8" s="58" t="str">
        <f>'[3]GENERALES NOTA 325'!B8:C8</f>
        <v>PROBABLE GENERALES</v>
      </c>
      <c r="C8" s="58"/>
    </row>
    <row r="9" spans="1:3">
      <c r="A9" s="7" t="s">
        <v>133</v>
      </c>
      <c r="B9" s="116">
        <f>'[3]GENERALES  NOTA 324 -478'!B17:C17</f>
        <v>100000000</v>
      </c>
      <c r="C9" s="116"/>
    </row>
    <row r="10" spans="1:3">
      <c r="A10" s="5" t="s">
        <v>182</v>
      </c>
      <c r="B10" s="119">
        <v>0</v>
      </c>
      <c r="C10" s="119"/>
    </row>
    <row r="11" spans="1:3">
      <c r="A11" s="5" t="s">
        <v>183</v>
      </c>
      <c r="B11" s="58"/>
      <c r="C11" s="58"/>
    </row>
    <row r="12" spans="1:3">
      <c r="A12" s="5" t="s">
        <v>184</v>
      </c>
      <c r="B12" s="58"/>
      <c r="C12" s="58"/>
    </row>
    <row r="13" spans="1:3">
      <c r="A13" s="5" t="s">
        <v>185</v>
      </c>
      <c r="B13" s="118"/>
      <c r="C13" s="118"/>
    </row>
    <row r="14" spans="1:3">
      <c r="A14" s="5" t="s">
        <v>186</v>
      </c>
      <c r="B14" s="58"/>
      <c r="C14" s="58"/>
    </row>
    <row r="20" spans="4:8">
      <c r="D20" t="str">
        <f t="shared" ref="D20:H23" si="0">UPPER(D18)</f>
        <v/>
      </c>
      <c r="E20" t="str">
        <f t="shared" si="0"/>
        <v/>
      </c>
      <c r="F20" t="str">
        <f t="shared" si="0"/>
        <v/>
      </c>
      <c r="G20" t="str">
        <f t="shared" si="0"/>
        <v/>
      </c>
      <c r="H20" t="str">
        <f t="shared" si="0"/>
        <v/>
      </c>
    </row>
    <row r="21" spans="4:8">
      <c r="D21" t="str">
        <f t="shared" si="0"/>
        <v/>
      </c>
      <c r="E21" t="str">
        <f t="shared" si="0"/>
        <v/>
      </c>
      <c r="F21" t="str">
        <f t="shared" si="0"/>
        <v/>
      </c>
      <c r="G21" t="str">
        <f t="shared" si="0"/>
        <v/>
      </c>
      <c r="H21" t="str">
        <f t="shared" si="0"/>
        <v/>
      </c>
    </row>
    <row r="22" spans="4:8">
      <c r="D22" t="str">
        <f t="shared" si="0"/>
        <v/>
      </c>
      <c r="E22" t="str">
        <f t="shared" si="0"/>
        <v/>
      </c>
      <c r="F22" t="str">
        <f t="shared" si="0"/>
        <v/>
      </c>
      <c r="G22" t="str">
        <f t="shared" si="0"/>
        <v/>
      </c>
      <c r="H22" t="str">
        <f t="shared" si="0"/>
        <v/>
      </c>
    </row>
    <row r="23" spans="4:8">
      <c r="D23" t="str">
        <f>UPPER(D21)</f>
        <v/>
      </c>
      <c r="E23" t="str">
        <f t="shared" si="0"/>
        <v/>
      </c>
      <c r="F23" t="str">
        <f t="shared" si="0"/>
        <v/>
      </c>
      <c r="G23" t="str">
        <f t="shared" si="0"/>
        <v/>
      </c>
      <c r="H23" t="str">
        <f t="shared" si="0"/>
        <v/>
      </c>
    </row>
    <row r="24" spans="4:8">
      <c r="D24" t="str">
        <f t="shared" ref="D24:H25" si="1">UPPER(D22)</f>
        <v/>
      </c>
      <c r="E24" t="str">
        <f t="shared" si="1"/>
        <v/>
      </c>
      <c r="F24" t="str">
        <f t="shared" si="1"/>
        <v/>
      </c>
      <c r="G24" t="str">
        <f t="shared" si="1"/>
        <v/>
      </c>
      <c r="H24" t="str">
        <f t="shared" si="1"/>
        <v/>
      </c>
    </row>
    <row r="25" spans="4:8">
      <c r="D25" t="str">
        <f t="shared" si="1"/>
        <v/>
      </c>
      <c r="E25" t="str">
        <f t="shared" si="1"/>
        <v/>
      </c>
      <c r="F25" t="str">
        <f t="shared" si="1"/>
        <v/>
      </c>
      <c r="G25" t="str">
        <f t="shared" si="1"/>
        <v/>
      </c>
      <c r="H25" t="str">
        <f t="shared" si="1"/>
        <v/>
      </c>
    </row>
  </sheetData>
  <mergeCells count="14">
    <mergeCell ref="B6:C6"/>
    <mergeCell ref="A1:C1"/>
    <mergeCell ref="B2:C2"/>
    <mergeCell ref="B3:C3"/>
    <mergeCell ref="B4:C4"/>
    <mergeCell ref="B5:C5"/>
    <mergeCell ref="B13:C13"/>
    <mergeCell ref="B14:C14"/>
    <mergeCell ref="B7:C7"/>
    <mergeCell ref="B8:C8"/>
    <mergeCell ref="B9:C9"/>
    <mergeCell ref="B10:C10"/>
    <mergeCell ref="B11:C11"/>
    <mergeCell ref="B12:C1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D550F9-266D-464E-BB6F-D0584068D6D8}">
  <sheetPr>
    <tabColor theme="3" tint="0.39997558519241921"/>
  </sheetPr>
  <dimension ref="A1:F34"/>
  <sheetViews>
    <sheetView zoomScale="85" zoomScaleNormal="85" workbookViewId="0">
      <selection activeCell="B10" sqref="B10:C10"/>
    </sheetView>
  </sheetViews>
  <sheetFormatPr defaultColWidth="0" defaultRowHeight="15"/>
  <cols>
    <col min="1" max="1" width="72.85546875" customWidth="1"/>
    <col min="2" max="2" width="39.85546875" customWidth="1"/>
    <col min="3" max="3" width="96.28515625" customWidth="1"/>
    <col min="4" max="16384" width="11.42578125" hidden="1"/>
  </cols>
  <sheetData>
    <row r="1" spans="1:6" ht="26.25">
      <c r="A1" s="70" t="s">
        <v>187</v>
      </c>
      <c r="B1" s="70"/>
      <c r="C1" s="70"/>
    </row>
    <row r="2" spans="1:6">
      <c r="A2" s="20" t="s">
        <v>64</v>
      </c>
      <c r="B2" s="90" t="str">
        <f>'[2]AUTOS NOTA 321'!B2:C2</f>
        <v xml:space="preserve">SINIESTRO   LEGIS </v>
      </c>
      <c r="C2" s="91"/>
    </row>
    <row r="3" spans="1:6">
      <c r="A3" s="5" t="s">
        <v>66</v>
      </c>
      <c r="B3" s="58" t="str">
        <f>'[3]GENERALES NOTA 322'!B2:C2</f>
        <v xml:space="preserve">Radicado </v>
      </c>
      <c r="C3" s="58"/>
    </row>
    <row r="4" spans="1:6">
      <c r="A4" s="5" t="s">
        <v>67</v>
      </c>
      <c r="B4" s="58" t="str">
        <f>'[3]GENERALES NOTA 322'!B3:C3</f>
        <v>JUZGADO</v>
      </c>
      <c r="C4" s="58"/>
    </row>
    <row r="5" spans="1:6">
      <c r="A5" s="5" t="s">
        <v>68</v>
      </c>
      <c r="B5" s="58" t="str">
        <f>'[3]GENERALES NOTA 322'!B4:C4</f>
        <v xml:space="preserve">NOMBRE Y APELLIDOS DE  LOS DEMANDADOS </v>
      </c>
      <c r="C5" s="58"/>
    </row>
    <row r="6" spans="1:6">
      <c r="A6" s="5" t="s">
        <v>69</v>
      </c>
      <c r="B6" s="58" t="str">
        <f>'[3]GENERALES NOTA 322'!B5:C5</f>
        <v>COLOCAR LOS NOMBRES Y APELLIDOS, SU CALIDAD (HERMANO, HIJO ETC)  PARA LOS CONYUGES E HIJOS COLOCAR LA FECHA DE NACIMIENTO.</v>
      </c>
      <c r="C6" s="58"/>
    </row>
    <row r="7" spans="1:6">
      <c r="A7" s="5" t="s">
        <v>70</v>
      </c>
      <c r="B7" s="58" t="str">
        <f>'[3]GENERALES NOTA 322'!B6:C6</f>
        <v>LLAMADA EN GARANTIA</v>
      </c>
      <c r="C7" s="58"/>
    </row>
    <row r="8" spans="1:6">
      <c r="A8" s="5" t="s">
        <v>188</v>
      </c>
      <c r="B8" s="58" t="str">
        <f>'[3]GENERALES NOTA 325'!B8:C8</f>
        <v>PROBABLE GENERALES</v>
      </c>
      <c r="C8" s="58"/>
    </row>
    <row r="9" spans="1:6">
      <c r="A9" s="5" t="s">
        <v>189</v>
      </c>
      <c r="B9" s="58"/>
      <c r="C9" s="58"/>
    </row>
    <row r="10" spans="1:6" ht="111" customHeight="1">
      <c r="A10" s="5" t="s">
        <v>190</v>
      </c>
      <c r="B10" s="58"/>
      <c r="C10" s="58"/>
    </row>
    <row r="11" spans="1:6" ht="21" customHeight="1">
      <c r="A11" s="120"/>
      <c r="B11" s="120"/>
      <c r="C11" s="120"/>
      <c r="E11" t="s">
        <v>126</v>
      </c>
      <c r="F11" s="22">
        <v>0.7</v>
      </c>
    </row>
    <row r="12" spans="1:6" hidden="1">
      <c r="A12" s="121"/>
      <c r="B12" s="121"/>
      <c r="C12" s="121"/>
      <c r="E12" t="s">
        <v>128</v>
      </c>
      <c r="F12" s="23">
        <v>0.3</v>
      </c>
    </row>
    <row r="13" spans="1:6" ht="18.75">
      <c r="A13" s="122" t="s">
        <v>191</v>
      </c>
      <c r="B13" s="122"/>
      <c r="C13" s="122"/>
    </row>
    <row r="14" spans="1:6">
      <c r="A14" s="37" t="s">
        <v>129</v>
      </c>
      <c r="B14" s="97" t="s">
        <v>192</v>
      </c>
      <c r="C14" s="98"/>
    </row>
    <row r="15" spans="1:6" ht="45">
      <c r="A15" s="21" t="s">
        <v>132</v>
      </c>
      <c r="B15" s="123">
        <f>((C17+C18+C20+C21+C25+C23+C27+C29+C24+C28)-C32)*C31*C33</f>
        <v>1000000000</v>
      </c>
      <c r="C15" s="123"/>
    </row>
    <row r="16" spans="1:6">
      <c r="A16" s="7" t="s">
        <v>133</v>
      </c>
      <c r="B16" s="124" t="s">
        <v>121</v>
      </c>
      <c r="C16" s="125"/>
    </row>
    <row r="17" spans="1:3">
      <c r="A17" s="105"/>
      <c r="B17" s="35" t="s">
        <v>122</v>
      </c>
      <c r="C17" s="30">
        <v>1000000000</v>
      </c>
    </row>
    <row r="18" spans="1:3">
      <c r="A18" s="106"/>
      <c r="B18" s="35" t="s">
        <v>123</v>
      </c>
      <c r="C18" s="30">
        <v>0</v>
      </c>
    </row>
    <row r="19" spans="1:3">
      <c r="A19" s="106"/>
      <c r="B19" s="99" t="s">
        <v>134</v>
      </c>
      <c r="C19" s="100"/>
    </row>
    <row r="20" spans="1:3">
      <c r="A20" s="106"/>
      <c r="B20" s="35" t="s">
        <v>124</v>
      </c>
      <c r="C20" s="30">
        <v>0</v>
      </c>
    </row>
    <row r="21" spans="1:3" ht="30">
      <c r="A21" s="106"/>
      <c r="B21" s="35" t="s">
        <v>135</v>
      </c>
      <c r="C21" s="30">
        <v>0</v>
      </c>
    </row>
    <row r="22" spans="1:3">
      <c r="A22" s="106"/>
      <c r="B22" s="99" t="s">
        <v>136</v>
      </c>
      <c r="C22" s="100"/>
    </row>
    <row r="23" spans="1:3">
      <c r="A23" s="106"/>
      <c r="B23" s="35" t="s">
        <v>137</v>
      </c>
      <c r="C23" s="30">
        <v>0</v>
      </c>
    </row>
    <row r="24" spans="1:3">
      <c r="A24" s="106"/>
      <c r="B24" s="35" t="s">
        <v>122</v>
      </c>
      <c r="C24" s="30">
        <v>0</v>
      </c>
    </row>
    <row r="25" spans="1:3">
      <c r="A25" s="106"/>
      <c r="B25" s="35" t="s">
        <v>123</v>
      </c>
      <c r="C25" s="30">
        <v>0</v>
      </c>
    </row>
    <row r="26" spans="1:3">
      <c r="A26" s="106"/>
      <c r="B26" s="99" t="s">
        <v>138</v>
      </c>
      <c r="C26" s="100"/>
    </row>
    <row r="27" spans="1:3">
      <c r="A27" s="106"/>
      <c r="B27" s="35"/>
      <c r="C27" s="30"/>
    </row>
    <row r="28" spans="1:3">
      <c r="A28" s="106"/>
      <c r="B28" s="35" t="s">
        <v>122</v>
      </c>
      <c r="C28" s="30">
        <v>0</v>
      </c>
    </row>
    <row r="29" spans="1:3">
      <c r="A29" s="106"/>
      <c r="B29" s="35" t="s">
        <v>123</v>
      </c>
      <c r="C29" s="30">
        <v>0</v>
      </c>
    </row>
    <row r="30" spans="1:3">
      <c r="A30" s="106"/>
      <c r="B30" s="99" t="s">
        <v>139</v>
      </c>
      <c r="C30" s="100"/>
    </row>
    <row r="31" spans="1:3">
      <c r="A31" s="106"/>
      <c r="B31" s="35" t="s">
        <v>140</v>
      </c>
      <c r="C31" s="31">
        <v>1</v>
      </c>
    </row>
    <row r="32" spans="1:3">
      <c r="A32" s="106"/>
      <c r="B32" s="35" t="s">
        <v>76</v>
      </c>
      <c r="C32" s="32">
        <v>0</v>
      </c>
    </row>
    <row r="33" spans="1:3">
      <c r="A33" s="106"/>
      <c r="B33" s="35" t="s">
        <v>142</v>
      </c>
      <c r="C33" s="31">
        <v>1</v>
      </c>
    </row>
    <row r="34" spans="1:3">
      <c r="A34" s="24" t="s">
        <v>143</v>
      </c>
      <c r="B34" s="107">
        <f>IFERROR(B15*(VLOOKUP(B14,E11:F13,2,0)),16666)</f>
        <v>16666</v>
      </c>
      <c r="C34" s="107"/>
    </row>
  </sheetData>
  <mergeCells count="21">
    <mergeCell ref="B6:C6"/>
    <mergeCell ref="A1:C1"/>
    <mergeCell ref="B2:C2"/>
    <mergeCell ref="B3:C3"/>
    <mergeCell ref="B4:C4"/>
    <mergeCell ref="B5:C5"/>
    <mergeCell ref="A17:A33"/>
    <mergeCell ref="B30:C30"/>
    <mergeCell ref="B34:C34"/>
    <mergeCell ref="B14:C14"/>
    <mergeCell ref="B7:C7"/>
    <mergeCell ref="B8:C8"/>
    <mergeCell ref="B9:C9"/>
    <mergeCell ref="B10:C10"/>
    <mergeCell ref="A11:C12"/>
    <mergeCell ref="A13:C13"/>
    <mergeCell ref="B15:C15"/>
    <mergeCell ref="B22:C22"/>
    <mergeCell ref="B19:C19"/>
    <mergeCell ref="B16:C16"/>
    <mergeCell ref="B26:C26"/>
  </mergeCell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r:uid="{CEFB444A-EC38-4648-8B2D-12130F930E0D}">
          <x14:formula1>
            <xm:f>Hoja2!$L$9:$L$13</xm:f>
          </x14:formula1>
          <xm:sqref>B27</xm:sqref>
        </x14:dataValidation>
        <x14:dataValidation type="list" allowBlank="1" showInputMessage="1" showErrorMessage="1" xr:uid="{4EB0E707-0728-49EB-B78F-45203B392D79}">
          <x14:formula1>
            <xm:f>Hoja2!$F$1:$F$3</xm:f>
          </x14:formula1>
          <xm:sqref>B14</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5"/>
  <dimension ref="A1:O13"/>
  <sheetViews>
    <sheetView workbookViewId="0">
      <selection activeCell="F1" sqref="F1:G3"/>
    </sheetView>
  </sheetViews>
  <sheetFormatPr defaultColWidth="11.42578125" defaultRowHeight="15"/>
  <cols>
    <col min="4" max="4" width="20.140625" bestFit="1" customWidth="1"/>
    <col min="5" max="5" width="42.85546875" bestFit="1" customWidth="1"/>
    <col min="12" max="12" width="30.42578125" customWidth="1"/>
    <col min="13" max="13" width="16" customWidth="1"/>
  </cols>
  <sheetData>
    <row r="1" spans="1:15">
      <c r="A1" s="9" t="s">
        <v>78</v>
      </c>
      <c r="B1" t="s">
        <v>82</v>
      </c>
      <c r="C1" s="9" t="s">
        <v>84</v>
      </c>
      <c r="D1" s="9" t="s">
        <v>193</v>
      </c>
      <c r="E1" s="3" t="s">
        <v>92</v>
      </c>
      <c r="F1" s="2" t="s">
        <v>126</v>
      </c>
      <c r="G1" s="4">
        <v>0</v>
      </c>
      <c r="H1" t="s">
        <v>194</v>
      </c>
      <c r="I1" t="s">
        <v>195</v>
      </c>
      <c r="K1" t="s">
        <v>196</v>
      </c>
      <c r="L1" s="28" t="s">
        <v>12</v>
      </c>
      <c r="M1" t="s">
        <v>197</v>
      </c>
      <c r="N1" t="s">
        <v>126</v>
      </c>
      <c r="O1" t="s">
        <v>198</v>
      </c>
    </row>
    <row r="2" spans="1:15">
      <c r="A2" t="s">
        <v>197</v>
      </c>
      <c r="B2" t="s">
        <v>90</v>
      </c>
      <c r="C2" t="s">
        <v>199</v>
      </c>
      <c r="D2" s="2" t="s">
        <v>200</v>
      </c>
      <c r="E2" s="1" t="s">
        <v>201</v>
      </c>
      <c r="F2" s="2" t="s">
        <v>192</v>
      </c>
      <c r="G2" s="4">
        <v>0.7</v>
      </c>
      <c r="H2" t="s">
        <v>202</v>
      </c>
      <c r="I2" t="s">
        <v>203</v>
      </c>
      <c r="K2" t="s">
        <v>10</v>
      </c>
      <c r="L2" s="28" t="s">
        <v>204</v>
      </c>
      <c r="M2" t="s">
        <v>205</v>
      </c>
      <c r="N2" t="s">
        <v>128</v>
      </c>
      <c r="O2" t="s">
        <v>90</v>
      </c>
    </row>
    <row r="3" spans="1:15">
      <c r="A3" t="s">
        <v>205</v>
      </c>
      <c r="C3" t="s">
        <v>206</v>
      </c>
      <c r="D3" s="2" t="s">
        <v>207</v>
      </c>
      <c r="E3" s="1" t="s">
        <v>208</v>
      </c>
      <c r="F3" s="2" t="s">
        <v>128</v>
      </c>
      <c r="G3" s="4">
        <v>0.3</v>
      </c>
      <c r="H3" t="s">
        <v>32</v>
      </c>
      <c r="I3" t="s">
        <v>209</v>
      </c>
      <c r="L3" s="28" t="s">
        <v>210</v>
      </c>
      <c r="M3" t="s">
        <v>211</v>
      </c>
      <c r="N3" t="s">
        <v>192</v>
      </c>
    </row>
    <row r="4" spans="1:15">
      <c r="A4" t="s">
        <v>211</v>
      </c>
      <c r="C4" t="s">
        <v>85</v>
      </c>
      <c r="E4" s="1" t="s">
        <v>93</v>
      </c>
      <c r="H4" t="s">
        <v>212</v>
      </c>
      <c r="I4" t="s">
        <v>40</v>
      </c>
      <c r="L4" t="s">
        <v>213</v>
      </c>
    </row>
    <row r="5" spans="1:15">
      <c r="A5" t="s">
        <v>214</v>
      </c>
      <c r="E5" s="1" t="s">
        <v>215</v>
      </c>
      <c r="H5" t="s">
        <v>216</v>
      </c>
      <c r="I5" t="s">
        <v>217</v>
      </c>
      <c r="L5" s="28" t="s">
        <v>218</v>
      </c>
    </row>
    <row r="6" spans="1:15">
      <c r="E6" s="1" t="s">
        <v>219</v>
      </c>
      <c r="I6" t="s">
        <v>220</v>
      </c>
      <c r="L6" s="28" t="s">
        <v>221</v>
      </c>
    </row>
    <row r="7" spans="1:15">
      <c r="E7" s="1" t="s">
        <v>222</v>
      </c>
      <c r="I7" t="s">
        <v>223</v>
      </c>
      <c r="L7" s="28" t="s">
        <v>224</v>
      </c>
    </row>
    <row r="8" spans="1:15">
      <c r="E8" s="1" t="s">
        <v>225</v>
      </c>
      <c r="L8" s="28" t="s">
        <v>136</v>
      </c>
    </row>
    <row r="9" spans="1:15">
      <c r="L9" s="28" t="s">
        <v>226</v>
      </c>
    </row>
    <row r="10" spans="1:15">
      <c r="L10" s="28" t="s">
        <v>227</v>
      </c>
    </row>
    <row r="11" spans="1:15">
      <c r="L11" s="28" t="s">
        <v>228</v>
      </c>
    </row>
    <row r="12" spans="1:15">
      <c r="L12" s="28" t="s">
        <v>229</v>
      </c>
    </row>
    <row r="13" spans="1:15">
      <c r="L13" s="28" t="s">
        <v>30</v>
      </c>
    </row>
  </sheetData>
  <pageMargins left="0.7" right="0.7" top="0.75" bottom="0.75" header="0.3" footer="0.3"/>
  <headerFooter>
    <oddHeader>&amp;C&amp;"Calibri"&amp;10&amp;K000000 Internal&amp;1#_x000D_</oddHeader>
  </headerFooter>
</worksheet>
</file>

<file path=docProps/app.xml><?xml version="1.0" encoding="utf-8"?>
<Properties xmlns="http://schemas.openxmlformats.org/officeDocument/2006/extended-properties" xmlns:vt="http://schemas.openxmlformats.org/officeDocument/2006/docPropsVTypes">
  <Application>Microsoft Excel Online</Application>
  <Manager/>
  <Company>Allianz Technology</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
  <cp:revision/>
  <dcterms:created xsi:type="dcterms:W3CDTF">2020-12-07T14:41:17Z</dcterms:created>
  <dcterms:modified xsi:type="dcterms:W3CDTF">2025-01-16T20:36:12Z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43847">
    <vt:lpwstr>02092021143847;CE02653;0</vt:lpwstr>
  </property>
  <property fmtid="{D5CDD505-2E9C-101B-9397-08002B2CF9AE}" pid="20" name="OfficeDocumentSecurity_02092021143943">
    <vt:lpwstr>02092021143943;CE02653;0</vt:lpwstr>
  </property>
  <property fmtid="{D5CDD505-2E9C-101B-9397-08002B2CF9AE}" pid="21" name="OfficeDocumentSecurity_02092021144022">
    <vt:lpwstr>02092021144022;CE02653;0</vt:lpwstr>
  </property>
  <property fmtid="{D5CDD505-2E9C-101B-9397-08002B2CF9AE}" pid="22" name="MSIP_Label_863bc15e-e7bf-41c1-bdb3-03882d8a2e2c_Enabled">
    <vt:lpwstr>true</vt:lpwstr>
  </property>
  <property fmtid="{D5CDD505-2E9C-101B-9397-08002B2CF9AE}" pid="23" name="MSIP_Label_863bc15e-e7bf-41c1-bdb3-03882d8a2e2c_SetDate">
    <vt:lpwstr>2023-02-15T12:41:27Z</vt:lpwstr>
  </property>
  <property fmtid="{D5CDD505-2E9C-101B-9397-08002B2CF9AE}" pid="24" name="MSIP_Label_863bc15e-e7bf-41c1-bdb3-03882d8a2e2c_Method">
    <vt:lpwstr>Privileged</vt:lpwstr>
  </property>
  <property fmtid="{D5CDD505-2E9C-101B-9397-08002B2CF9AE}" pid="25" name="MSIP_Label_863bc15e-e7bf-41c1-bdb3-03882d8a2e2c_Name">
    <vt:lpwstr>863bc15e-e7bf-41c1-bdb3-03882d8a2e2c</vt:lpwstr>
  </property>
  <property fmtid="{D5CDD505-2E9C-101B-9397-08002B2CF9AE}" pid="26" name="MSIP_Label_863bc15e-e7bf-41c1-bdb3-03882d8a2e2c_SiteId">
    <vt:lpwstr>6e06e42d-6925-47c6-b9e7-9581c7ca302a</vt:lpwstr>
  </property>
  <property fmtid="{D5CDD505-2E9C-101B-9397-08002B2CF9AE}" pid="27" name="MSIP_Label_863bc15e-e7bf-41c1-bdb3-03882d8a2e2c_ActionId">
    <vt:lpwstr>ecc5e9df-e1db-4698-8463-abf3c56b12d7</vt:lpwstr>
  </property>
  <property fmtid="{D5CDD505-2E9C-101B-9397-08002B2CF9AE}" pid="28" name="MSIP_Label_863bc15e-e7bf-41c1-bdb3-03882d8a2e2c_ContentBits">
    <vt:lpwstr>1</vt:lpwstr>
  </property>
</Properties>
</file>