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13_ncr:1_{586D9B61-E449-4502-A46A-1BCD4334BD6F}" xr6:coauthVersionLast="47" xr6:coauthVersionMax="47" xr10:uidLastSave="{00000000-0000-0000-0000-000000000000}"/>
  <bookViews>
    <workbookView xWindow="28680" yWindow="-120" windowWidth="29040" windowHeight="158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7" l="1"/>
  <c r="B20" i="8"/>
  <c r="B39" i="8" s="1"/>
  <c r="B10" i="9" l="1"/>
  <c r="B2" i="8" l="1"/>
  <c r="B2" i="9" s="1"/>
  <c r="B8" i="9" l="1"/>
  <c r="B7" i="9"/>
  <c r="B6" i="9"/>
  <c r="B5" i="9"/>
  <c r="B4" i="9"/>
  <c r="B3" i="9"/>
  <c r="B8" i="8"/>
  <c r="B7" i="8"/>
  <c r="B6" i="8"/>
  <c r="B5" i="8"/>
  <c r="B4" i="8"/>
  <c r="B3" i="8"/>
  <c r="B4" i="7" l="1"/>
  <c r="B5" i="7"/>
  <c r="B6" i="7"/>
  <c r="B7" i="7"/>
  <c r="B3" i="7"/>
  <c r="B9" i="8"/>
  <c r="B11" i="9" l="1"/>
</calcChain>
</file>

<file path=xl/sharedStrings.xml><?xml version="1.0" encoding="utf-8"?>
<sst xmlns="http://schemas.openxmlformats.org/spreadsheetml/2006/main" count="241" uniqueCount="181">
  <si>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</si>
  <si>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</si>
  <si>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</si>
  <si>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</si>
  <si>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</si>
  <si>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</si>
  <si>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</si>
  <si>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</si>
  <si>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</si>
  <si>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</si>
  <si>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</si>
  <si>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</si>
  <si>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</si>
  <si>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</si>
  <si>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</si>
  <si>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</si>
  <si>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</si>
  <si>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</si>
  <si>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</si>
  <si>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</si>
  <si>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</si>
  <si>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</si>
  <si>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</si>
  <si>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</si>
  <si>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</si>
  <si>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</si>
  <si>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</si>
  <si>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</si>
  <si>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</si>
  <si>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</si>
  <si>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</si>
  <si>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</si>
  <si>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</si>
  <si>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</si>
  <si>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</si>
  <si>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</si>
  <si>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</si>
  <si>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</si>
  <si>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</si>
  <si>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</si>
  <si>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</si>
  <si>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</si>
  <si>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</si>
  <si>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</si>
  <si>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</si>
  <si>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</si>
  <si>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</si>
  <si>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</si>
  <si>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</si>
  <si>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</si>
  <si>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</si>
  <si>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</si>
  <si>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</si>
  <si>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</si>
  <si>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</si>
  <si>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</si>
  <si>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</si>
  <si>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</si>
  <si>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</si>
  <si>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</si>
  <si>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</si>
  <si>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</si>
  <si>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</si>
  <si>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</si>
  <si>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</si>
  <si>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</si>
  <si>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</si>
  <si>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</si>
  <si>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</si>
  <si>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</si>
  <si>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</si>
  <si>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</si>
  <si>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</si>
  <si>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</si>
  <si>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</si>
  <si>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</si>
  <si>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</si>
  <si>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</si>
  <si>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</si>
  <si>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</si>
  <si>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</si>
  <si>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</si>
  <si>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</si>
  <si>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</si>
  <si>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</si>
  <si>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</si>
  <si>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</si>
  <si>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</si>
  <si>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</si>
  <si>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</si>
  <si>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</si>
  <si>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</si>
  <si>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</si>
  <si>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</si>
  <si>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</si>
  <si>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</si>
  <si>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</si>
  <si>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</si>
  <si>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</si>
  <si>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</si>
  <si>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</si>
  <si>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</si>
  <si>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</si>
  <si>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</si>
  <si>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</si>
  <si>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</si>
  <si>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</si>
  <si>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</si>
  <si>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</si>
  <si>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</si>
  <si>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</si>
  <si>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</si>
  <si>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</si>
  <si>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</si>
  <si>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</si>
  <si>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</si>
  <si>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</si>
  <si>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</si>
  <si>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</si>
  <si>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</si>
  <si>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</si>
  <si>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</si>
  <si>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</si>
  <si>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</si>
  <si>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</si>
  <si>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</si>
  <si>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</si>
  <si>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</si>
  <si>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</si>
  <si>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</si>
  <si>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</si>
  <si>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</si>
  <si>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</si>
  <si>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</si>
  <si>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</si>
  <si>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</si>
  <si>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</si>
  <si>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</si>
  <si>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</si>
  <si>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</si>
  <si>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</si>
  <si>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</si>
  <si>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</si>
  <si>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</si>
  <si>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</si>
  <si>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</si>
  <si>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</si>
  <si>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</si>
  <si>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</si>
  <si>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</si>
  <si>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</si>
  <si>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</si>
  <si>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</si>
  <si>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</si>
  <si>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</si>
  <si>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</si>
  <si>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11001310302820240030200</t>
  </si>
  <si>
    <t>JUZGADO VEINTIOCHO (28) CIVIL DEL CIRCUITO DE BOGOTÁ</t>
  </si>
  <si>
    <t>SEGUROS DEL ESTADO S.A. NIT. 860.009.578-6
ALLIANZ SEGUROS S.A. NIT. 860.026.182-5
TAXI PERLA S.A. NIT. 860.004.946-0
ANDRÉS FERNÁNDEZ ORTEGÓN C.C. 80.123.619
HENRY HERNÁN ÁLVAREZ BOLAÑOS C.C. 94.071.476</t>
  </si>
  <si>
    <t>JOHANNA ANDREA PARDO ACUÑA</t>
  </si>
  <si>
    <t>11 DE SEPTIEMBRE DE 2016</t>
  </si>
  <si>
    <t>03 DE JULIO DE 2024</t>
  </si>
  <si>
    <t>27 DE SEPTIEMBRE DE 2024</t>
  </si>
  <si>
    <t>CARRERA 3 NO. 1A - 02 BOGOTÁ D.C.</t>
  </si>
  <si>
    <t>20 DE DICIEMBRE DE 2023</t>
  </si>
  <si>
    <t>El día 11 de septiembre de 2016, se produjo un hecho de tránsito en la carrera 3 este con calle 6 sur de la ciudad de Bogotá D.C., en el que se vio involucrada la motocicleta de placas DDP-36D en la que se transportaba como parrillera la señora Johanna Andrea Pardo Acuña (Q.E.P.D.) y el vehículo de servicio público tipo taxi de placas WNV-619 conducido por el señor Andrés Fernández Ortegón. El vehículo tipo taxi era de propiedad del señor Henry Hernán Álvarez y se encontraba afiliado a la compañía de transporte Taxi Perla S.A. En el citado accidente pierde la vida la señora Johanna Andrea Pardo Acuña.
La autoridad de tránsito que conoció del hecho elaboró el informe policial de accidentes de tránsito, indicado como hipótesis del hecho la causal 123 para el señor conductor del vehículo tipo taxi y que consiste en “no respetar prelación de intersecciones o giros”.</t>
  </si>
  <si>
    <t>SE DESCONOCE</t>
  </si>
  <si>
    <t xml:space="preserve">20 DE MARZO DE 1981 </t>
  </si>
  <si>
    <t>35 AÑOS</t>
  </si>
  <si>
    <t>No se identifica en la demanda</t>
  </si>
  <si>
    <t>01 DE SEPTIEMBRE DE 2024</t>
  </si>
  <si>
    <t>3114828896 (teléfono del abogado)</t>
  </si>
  <si>
    <t>andresbarrigaandrade@yahoo.com  (correo del abogado)</t>
  </si>
  <si>
    <t>WNV619</t>
  </si>
  <si>
    <t>Duración: Desde las 00:00 horas del 24/08/2016 hasta las 24:00 horas del  31/08/2017.</t>
  </si>
  <si>
    <t>SINIESTRO   49766996 LEGIS APJ32590</t>
  </si>
  <si>
    <t>Daño a la vida de relación</t>
  </si>
  <si>
    <t>La contingencia se califica como remota, por cuanto, para este caso ha operado la prescripción extraordinaria de las acciones que se derivan del contrato de seguro en los términos del art. 1081 del C. Cio. 
Lo primero que debe tomarse en consideración, es que la Póliza Auto Liviano Servicio Público No. 02196716510, cuyo asegurado es Henry Hernán Álvarez Bolaños, presta cobertura material y temporal, de conformidad con los hechos y pretensiones expuestas en el líbelo de la demanda. Frente a la cobertura temporal, debe señalarse que el accidente de tránsito ocurrió el 11 de septiembre de 2016, es decir, dentro del periodo de vigencia de la póliza, comprendida entre el 24 de agosto de 2016 hasta el 31 de agosto de 2017. Aunado a ello, presta cobertura material en tanto ampara la responsabilidad civil extracontractual, pretensión que se le endilga al asegurado.
Por otro lado, frente a la responsabilidad del asegurado, debe decirse que, existen elementos probatorios que acreditan la existencia de responsabilidad en cabeza suya, conforme se estableció en el Informe Policial de Accidente de Tránsito, en el que consignó como única causa probable, la hipótesis codificada con el número 123 y que corresponde a “no respetar prelación de intersecciones o giros”, atribuida al conductor del vehículo de placas WNV-619 de propiedad del asegurado. No obstante, se advierte que la parte demandante presentó una reclamación directa a la compañía con documento fechado del 31 de mayo de 2022 la cual fue objetada por la compañía mediante escrito del 29 de junio de 2022 atendiendo a que se ha configurado la prescripción de la acción que se deriva del contrato de seguros, es decir, transcurrieron 5 años y 8 meses desde la fecha de ocurrencia del hecho hasta la fecha de presentación de la reclamación, por lo que se ha extinguido cualquier obligación que hubiera surgido a cargo de la compañía. Por lo indicado, la contingencia se califica como remota.
Lo anterior, sin perjuicio del carácter contingente del proceso.</t>
  </si>
  <si>
    <t>El riesgo de exposición de la Compañía se estima en la suma de $498.630.000 que corresponde a la liquidación objetiva de los perjuicios reclamados. Se debe tener en cuenta que la póliza vinculada al proceso cuenta con un límite asegurado único de $500.000.000 para RCE. Por otra parte, dicho amparo cuenta con un deducible de $1.370.000. Para efectos de liquidar objetivamente las pretensiones se tuvo en cuenta los siguientes aspectos: 
1. Lucro cesante consolidado: $122.242.246
A favor de Dairon Andrés Maldonado y Nikool Valeria Maldonado, teniendo en cuenta que se encuentra acreditada su filiación con la víctima en calidad de hijos, además cuentan con menos de 25 años de edad y por lo tanto en este rango de edad, la Corte Suprema de Justicia manifiesta que se aplica la presunción de dependencia económica de los hijos frente a los padres conforme lo ha manifestado en sentencia SC 1731 de 2021. A cada uno le corresponde la suma de $61.121.123
2. Lucro cesante futuro $45.165.451
A favor de Dairon Andrés Maldonado y Nikool Valeria Maldonado, teniendo en cuenta que se encuentra acreditada su filiación con la víctima en calidad de hija, además cuenta con menos de 25 años y por lo tanto en este rango de edad, la Corte Suprema de Justicia manifiesta que se aplica la presunción de dependencia económica de los hijos frente a los padres conforme lo ha manifestado en sentencia SC 1731 de 2021. De tal forma que el lucro cesante futuro se reconoce teniendo en cuenta (i) el ingreso de un salario mínimo a fecha 2016 ($689.454), la cual fue debidamente indexada, sumando un 25% de prestaciones sociales y restando un 25% de gastos ($1.001.974) (ii) un periodo indemnizable que se divide en dos etapas: A) Para ambos hijos desde el 17 de septiembre de 2024 hasta el 06 de febrero de 2025, fecha en la cual Dairon Andrés Maldonado cumple 25 años y que corresponde a 4 meses, lo que nos arroja una suma de $3.959.595, correspondiendo a cada uno la suma de $1.979.797. y B) Para Nikool Valeria Maldonado a partir del 07 de febrero de 2025 hasta el 20 de diciembre de 2028 fecha en la que cumplirá 25 años y que asciende a $41.205.860. 
3. Daño moral: $330.000.000 
El valor de $60.000.000 a favor de cada uno de los siguientes demandantes: Carlos Pardo (padre de la víctima), Sara Isabel Acuña (Madre de la víctima), Dairon Andrés Maldonado (hijo de la víctima),  Nikool Valeria Maldonado (hija de la víctima). Si bien esta tipología de perjuicio se encuentra deferida al “arbitrium judicis”, la sentencia del 23/05/2018, MP: Aroldo Wilson Quiroz ha reconocido como monto máximo por este perjuicio el valor de $60.000.000 a favor de los hijos, padres y el cónyuge de la persona fallecida, criterio que se cumple en el presente caso.
La suma reconocida por este concepto debe ser adecuada conforme al grado de parentesco de los demandantes con la víctima directa, es por eso que, a favor de Angela Viviana Pardo (hermana de la víctima), María Catalina Pardo (hermana de la víctima) y Fabián Agustín Pardo (hermano de la víctima), se reconoce la suma de $30.000.000 a cada uno.
4. Daño a la vida de relación: $240.000.000 
El valor de $60.000.000 a favor de cada uno de los siguientes demandantes: Carlos Pardo (padre de la víctima), Sara Isabel Acuña (Madre de la víctima), Dairon Andrés Maldonado (hijo de la víctima),  Nikool Valeria Maldonado (hija de la víctima). Si bien esta tipología de perjuicio se encuentra deferida al “arbitrium judicis”, se toma como referencia de liquidación del perjuicio la sentencia SC2107 de 2018
5. Deducible
Se tiene hasta ahora un total de $737.407.697, el cual sobrepasa el límite de valor asegurado del amparo de responsabilidad civil extracontractual por $500.000.000 y resta aplicar el deducible pactado en la póliza y que corresponde a $1.370.000, lo que deja como resultado la suma final de $498.630.000</t>
  </si>
  <si>
    <t>SOLICITUD DE SENTENCIA ANTICIPADA
1.	PRESCRIPCIÓN EXTRAORDINARIA DE LA ACCIÓN DERIVADA DEL CONTRATO DE SEGUROS
EXCEPCIONES DE FONDO FRENTE A LA INEXISTENTE RESPONSABILIDAD DERIVADA DEL ACCIDENTE DE TRÁNSITO
1.	INEXISTENCIA DE RESPONSABILIDAD A CARGO DE LOS DEMANDADOS POR LA FALTA DE ACREDITACIÓN DEL NEXO CAUSAL
2.	ANULACIÓN DE LA PRESUNCIÓN DE CULPA COMO CONSECUENCIA DE LA CONCURRENCIA DE ACTIVIDADES PELIGROSAS
3.	REDUCCIÓN DE LA INDEMNIZACIÓN COMO CONSECUENCIA DE LA INCIDENCIA DE DIDIER ANDRÉS MALDONADO EN LA PRODUCCIÓN DEL DAÑO
4.	IMPROCEDENCIA DEL RECONOCIMIENTO DEL LUCRO CESANTE
5.	TASACIÓN EXORBITANTE DEL DAÑO MORAL
6.	INEXISTENCIA DE ELEMENTOS PROBATORIOS QUE PERMITAN ACREDITAR EL DAÑO A LA VIDA DE RELACIÓN
7.	GENÉRICA O INNOMINADA
EXCEPCIONES DE FONDO FRENTE AL CONTRATO DE SEGURO
1.	PRESCRIPCIÓN EXTRAORDINARIA DE LA ACCIÓN DERIVADA DEL CONTRATO DE SEGURO
2.	INEXISTENCIA DE OBLIGACIÓN A INDEMNIZAR A CARGO DE ALLIANZ SEGUROS S.A. POR INCUMPLIMIENTO DE LAS CARGAS DEL ARTÍCULO 1077 DEL CÓDIGO DE COMERCIO.
3.	RIESGOS EXPRESAMENTE EXCLUIDOS EN LA PÓLIZA DE SEGURO NO. 021967165/0.
4.	IMPROCEDENCIA DEL COBRO DE INTERESES MORATORIOS
5.	CARÁCTER MERAMENTE INDEMNIZATORIO DE LOS CONTRATOS DE SEGURO
6.	EN CUALQUIER CASO DE NINGUNA FORMA SE PODRÁ EXCEDER EL LÍMITE DE VALOR ASEGURADO
7.	LÍMITES MÁXIMOS DE RESPONSABILIDAD DEL ASEGURADOR EN LO ATENIENTE AL DEDUCIBLE PACTADO DE $1.370.000
8.	DISPONIBILIDAD DEL VALOR ASEGURADO
9.	GENÉRICA O INNOMINADA</t>
  </si>
  <si>
    <t>SARA ISABEL ACUÑA OLAYA C.C. 51.683.328(MADRE)
CARLOS PARDO OSPINA C.C. 79.725.463 (PADRE)
DAIRON ANDRÉS MALDONADO PARDO C.C. 1.007.366.940 (HIJO) NACIMIENTO: 06 DE FEBRERO DEL 2000
NIKOOL VALERIA MALDINADO PARDO C.C. 1.032.677.070 (HIJA) NACIMIENTO: 20 DE DICIEMBRE DE 2003
MARIA CATALINA PARDO ACUÑA C.C. 53.017.408 (HERMANA)
FABIÁN AGUSTÍN PARDO ACUÑA C.C. 1.010.164.738 (HERMANO)
ÁNGELA VIVIANA APRDO ACUÑA C.C. 1.010.173.805 (HERMANA)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</si>
</sst>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6" fontId="6" fillId="7" borderId="1" xfId="1" applyNumberFormat="1"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6" fontId="0" fillId="0" borderId="1" xfId="1" applyNumberFormat="1" applyFont="1" applyBorder="1" applyAlignment="1" applyProtection="1">
      <alignment horizontal="center" vertical="top"/>
      <protection locked="0"/>
    </xf>
    <xf numFmtId="0" fontId="0" fillId="0" borderId="1"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ha2-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sbarrigaandrade@yahoo.com%20%20(correo%20del%20abogad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5" sqref="B5:C5"/>
    </sheetView>
  </sheetViews>
  <sheetFormatPr baseColWidth="10" defaultColWidth="0" defaultRowHeight="14.4" x14ac:dyDescent="0.3"/>
  <cols>
    <col min="1" max="1" width="53.5546875" style="8" customWidth="1"/>
    <col min="2" max="2" width="55.21875" style="8" customWidth="1"/>
    <col min="3" max="3" width="19.21875" style="8" customWidth="1"/>
    <col min="4" max="16384" width="11.44140625" style="2" hidden="1"/>
  </cols>
  <sheetData>
    <row r="1" spans="1:3" ht="18" x14ac:dyDescent="0.3">
      <c r="A1" s="47" t="s">
        <v>0</v>
      </c>
      <c r="B1" s="47"/>
      <c r="C1" s="47"/>
    </row>
    <row r="2" spans="1:3" x14ac:dyDescent="0.3">
      <c r="A2" s="5" t="s">
        <v>1</v>
      </c>
      <c r="B2" s="51" t="s">
        <v>156</v>
      </c>
      <c r="C2" s="52"/>
    </row>
    <row r="3" spans="1:3" x14ac:dyDescent="0.3">
      <c r="A3" s="5" t="s">
        <v>2</v>
      </c>
      <c r="B3" s="49" t="s">
        <v>157</v>
      </c>
      <c r="C3" s="50"/>
    </row>
    <row r="4" spans="1:3" x14ac:dyDescent="0.3">
      <c r="A4" s="5" t="s">
        <v>3</v>
      </c>
      <c r="B4" s="53" t="s">
        <v>158</v>
      </c>
      <c r="C4" s="50"/>
    </row>
    <row r="5" spans="1:3" ht="31.5" customHeight="1" x14ac:dyDescent="0.3">
      <c r="A5" s="5" t="s">
        <v>4</v>
      </c>
      <c r="B5" s="53" t="s">
        <v>180</v>
      </c>
      <c r="C5" s="50"/>
    </row>
    <row r="6" spans="1:3" x14ac:dyDescent="0.3">
      <c r="A6" s="5" t="s">
        <v>5</v>
      </c>
      <c r="B6" s="46" t="s">
        <v>121</v>
      </c>
      <c r="C6" s="46"/>
    </row>
    <row r="7" spans="1:3" x14ac:dyDescent="0.3">
      <c r="A7" s="27" t="s">
        <v>6</v>
      </c>
      <c r="B7" s="49" t="s">
        <v>152</v>
      </c>
      <c r="C7" s="50"/>
    </row>
    <row r="8" spans="1:3" ht="22.95" customHeight="1" x14ac:dyDescent="0.3">
      <c r="A8" s="42" t="s">
        <v>137</v>
      </c>
      <c r="B8" s="55" t="s">
        <v>159</v>
      </c>
      <c r="C8" s="55"/>
    </row>
    <row r="9" spans="1:3" x14ac:dyDescent="0.3">
      <c r="A9" s="28" t="s">
        <v>131</v>
      </c>
      <c r="B9" s="56">
        <v>52855968</v>
      </c>
      <c r="C9" s="46"/>
    </row>
    <row r="10" spans="1:3" x14ac:dyDescent="0.3">
      <c r="A10" s="28" t="s">
        <v>7</v>
      </c>
      <c r="B10" s="48" t="s">
        <v>163</v>
      </c>
      <c r="C10" s="48"/>
    </row>
    <row r="11" spans="1:3" ht="30" customHeight="1" x14ac:dyDescent="0.3">
      <c r="A11" s="29" t="s">
        <v>8</v>
      </c>
      <c r="B11" s="48" t="s">
        <v>171</v>
      </c>
      <c r="C11" s="48"/>
    </row>
    <row r="12" spans="1:3" ht="30" customHeight="1" x14ac:dyDescent="0.3">
      <c r="A12" s="5" t="s">
        <v>9</v>
      </c>
      <c r="B12" s="64" t="s">
        <v>172</v>
      </c>
      <c r="C12" s="48"/>
    </row>
    <row r="13" spans="1:3" x14ac:dyDescent="0.3">
      <c r="A13" s="5" t="s">
        <v>10</v>
      </c>
      <c r="B13" s="46" t="s">
        <v>166</v>
      </c>
      <c r="C13" s="46"/>
    </row>
    <row r="14" spans="1:3" x14ac:dyDescent="0.3">
      <c r="A14" s="5" t="s">
        <v>11</v>
      </c>
      <c r="B14" s="57" t="s">
        <v>167</v>
      </c>
      <c r="C14" s="46"/>
    </row>
    <row r="15" spans="1:3" x14ac:dyDescent="0.3">
      <c r="A15" s="5" t="s">
        <v>144</v>
      </c>
      <c r="B15" s="46" t="s">
        <v>168</v>
      </c>
      <c r="C15" s="46"/>
    </row>
    <row r="16" spans="1:3" x14ac:dyDescent="0.3">
      <c r="A16" s="5" t="s">
        <v>12</v>
      </c>
      <c r="B16" s="61" t="s">
        <v>160</v>
      </c>
      <c r="C16" s="61"/>
    </row>
    <row r="17" spans="1:3" ht="15" customHeight="1" x14ac:dyDescent="0.3">
      <c r="A17" s="5" t="s">
        <v>13</v>
      </c>
      <c r="B17" s="48" t="s">
        <v>103</v>
      </c>
      <c r="C17" s="48"/>
    </row>
    <row r="18" spans="1:3" x14ac:dyDescent="0.3">
      <c r="A18" s="5" t="s">
        <v>15</v>
      </c>
      <c r="B18" s="46" t="s">
        <v>166</v>
      </c>
      <c r="C18" s="46"/>
    </row>
    <row r="19" spans="1:3" ht="18.75" customHeight="1" x14ac:dyDescent="0.3">
      <c r="A19" s="5" t="s">
        <v>16</v>
      </c>
      <c r="B19" s="46" t="s">
        <v>166</v>
      </c>
      <c r="C19" s="46"/>
    </row>
    <row r="20" spans="1:3" x14ac:dyDescent="0.3">
      <c r="A20" s="5" t="s">
        <v>132</v>
      </c>
      <c r="B20" s="46">
        <v>1</v>
      </c>
      <c r="C20" s="46"/>
    </row>
    <row r="21" spans="1:3" ht="17.25" customHeight="1" x14ac:dyDescent="0.3">
      <c r="A21" s="5" t="s">
        <v>17</v>
      </c>
      <c r="B21" s="48" t="s">
        <v>18</v>
      </c>
      <c r="C21" s="48"/>
    </row>
    <row r="22" spans="1:3" x14ac:dyDescent="0.3">
      <c r="A22" s="42" t="s">
        <v>19</v>
      </c>
      <c r="B22" s="63" t="s">
        <v>160</v>
      </c>
      <c r="C22" s="63"/>
    </row>
    <row r="23" spans="1:3" x14ac:dyDescent="0.3">
      <c r="A23" s="28" t="s">
        <v>20</v>
      </c>
      <c r="B23" s="46" t="s">
        <v>166</v>
      </c>
      <c r="C23" s="46"/>
    </row>
    <row r="24" spans="1:3" x14ac:dyDescent="0.3">
      <c r="A24" s="28" t="s">
        <v>21</v>
      </c>
      <c r="B24" s="62" t="s">
        <v>164</v>
      </c>
      <c r="C24" s="61"/>
    </row>
    <row r="25" spans="1:3" x14ac:dyDescent="0.3">
      <c r="A25" s="54" t="s">
        <v>146</v>
      </c>
      <c r="B25" s="61" t="s">
        <v>165</v>
      </c>
      <c r="C25" s="58"/>
    </row>
    <row r="26" spans="1:3" x14ac:dyDescent="0.3">
      <c r="A26" s="54"/>
      <c r="B26" s="58"/>
      <c r="C26" s="58"/>
    </row>
    <row r="27" spans="1:3" ht="100.5" customHeight="1" x14ac:dyDescent="0.3">
      <c r="A27" s="54"/>
      <c r="B27" s="58"/>
      <c r="C27" s="58"/>
    </row>
    <row r="28" spans="1:3" x14ac:dyDescent="0.3">
      <c r="A28" s="28" t="s">
        <v>23</v>
      </c>
      <c r="B28" s="46" t="s">
        <v>169</v>
      </c>
      <c r="C28" s="46"/>
    </row>
    <row r="29" spans="1:3" x14ac:dyDescent="0.3">
      <c r="A29" s="28" t="s">
        <v>24</v>
      </c>
      <c r="B29" s="46" t="s">
        <v>169</v>
      </c>
      <c r="C29" s="46"/>
    </row>
    <row r="30" spans="1:3" x14ac:dyDescent="0.3">
      <c r="A30" s="28" t="s">
        <v>25</v>
      </c>
      <c r="B30" s="58" t="s">
        <v>173</v>
      </c>
      <c r="C30" s="58"/>
    </row>
    <row r="31" spans="1:3" x14ac:dyDescent="0.3">
      <c r="A31" s="28" t="s">
        <v>133</v>
      </c>
      <c r="B31" s="46" t="s">
        <v>169</v>
      </c>
      <c r="C31" s="46"/>
    </row>
    <row r="32" spans="1:3" x14ac:dyDescent="0.3">
      <c r="A32" s="28" t="s">
        <v>26</v>
      </c>
      <c r="B32" s="59" t="s">
        <v>161</v>
      </c>
      <c r="C32" s="60"/>
    </row>
    <row r="33" spans="1:3" x14ac:dyDescent="0.3">
      <c r="A33" s="5" t="s">
        <v>27</v>
      </c>
      <c r="B33" s="57" t="s">
        <v>170</v>
      </c>
      <c r="C33" s="57"/>
    </row>
    <row r="34" spans="1:3" ht="43.2" x14ac:dyDescent="0.3">
      <c r="A34" s="5" t="s">
        <v>134</v>
      </c>
      <c r="B34" s="57" t="s">
        <v>162</v>
      </c>
      <c r="C34" s="4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B3351D93-BC6A-49B1-9235-DCAD7CD73A2F}"/>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4.4" x14ac:dyDescent="0.3"/>
  <cols>
    <col min="1" max="1" width="49.77734375" customWidth="1"/>
    <col min="2" max="2" width="31.44140625" customWidth="1"/>
    <col min="3" max="3" width="90.21875" customWidth="1"/>
    <col min="4" max="16384" width="11.44140625" hidden="1"/>
  </cols>
  <sheetData>
    <row r="1" spans="1:3" ht="18" x14ac:dyDescent="0.3">
      <c r="A1" s="84" t="s">
        <v>28</v>
      </c>
      <c r="B1" s="84"/>
      <c r="C1" s="84"/>
    </row>
    <row r="2" spans="1:3" ht="15.75" customHeight="1" x14ac:dyDescent="0.3">
      <c r="A2" s="20" t="s">
        <v>29</v>
      </c>
      <c r="B2" s="74" t="s">
        <v>175</v>
      </c>
      <c r="C2" s="75"/>
    </row>
    <row r="3" spans="1:3" s="2" customFormat="1" x14ac:dyDescent="0.3">
      <c r="A3" s="5" t="s">
        <v>1</v>
      </c>
      <c r="B3" s="46" t="str">
        <f>'AUTOS  NOTA 322'!B2:C2</f>
        <v>11001310302820240030200</v>
      </c>
      <c r="C3" s="46"/>
    </row>
    <row r="4" spans="1:3" s="2" customFormat="1" x14ac:dyDescent="0.3">
      <c r="A4" s="5" t="s">
        <v>2</v>
      </c>
      <c r="B4" s="46" t="str">
        <f>'AUTOS  NOTA 322'!B3:C3</f>
        <v>JUZGADO VEINTIOCHO (28) CIVIL DEL CIRCUITO DE BOGOTÁ</v>
      </c>
      <c r="C4" s="46"/>
    </row>
    <row r="5" spans="1:3" s="2" customFormat="1" x14ac:dyDescent="0.3">
      <c r="A5" s="5" t="s">
        <v>3</v>
      </c>
      <c r="B5" s="46" t="str">
        <f>'AUTOS  NOTA 322'!B4:C4</f>
        <v>SEGUROS DEL ESTADO S.A. NIT. 860.009.578-6
ALLIANZ SEGUROS S.A. NIT. 860.026.182-5
TAXI PERLA S.A. NIT. 860.004.946-0
ANDRÉS FERNÁNDEZ ORTEGÓN C.C. 80.123.619
HENRY HERNÁN ÁLVAREZ BOLAÑOS C.C. 94.071.476</v>
      </c>
      <c r="C5" s="46"/>
    </row>
    <row r="6" spans="1:3" s="2" customFormat="1" x14ac:dyDescent="0.3">
      <c r="A6" s="5" t="s">
        <v>4</v>
      </c>
      <c r="B6" s="46" t="str">
        <f>'AUTOS  NOTA 322'!B5:C5</f>
        <v>SARA ISABEL ACUÑA OLAYA C.C. 51.683.328(MADRE)
CARLOS PARDO OSPINA C.C. 79.725.463 (PADRE)
DAIRON ANDRÉS MALDONADO PARDO C.C. 1.007.366.940 (HIJO) NACIMIENTO: 06 DE FEBRERO DEL 2000
NIKOOL VALERIA MALDINADO PARDO C.C. 1.032.677.070 (HIJA) NACIMIENTO: 20 DE DICIEMBRE DE 2003
MARIA CATALINA PARDO ACUÑA C.C. 53.017.408 (HERMANA)
FABIÁN AGUSTÍN PARDO ACUÑA C.C. 1.010.164.738 (HERMANO)
ÁNGELA VIVIANA APRDO ACUÑA C.C. 1.010.173.805 (HERMANA)</v>
      </c>
      <c r="C6" s="46"/>
    </row>
    <row r="7" spans="1:3" s="2" customFormat="1" x14ac:dyDescent="0.3">
      <c r="A7" s="5" t="s">
        <v>5</v>
      </c>
      <c r="B7" s="46" t="str">
        <f>'AUTOS  NOTA 322'!B6:C6</f>
        <v>DEMANDA DIRECTA</v>
      </c>
      <c r="C7" s="46"/>
    </row>
    <row r="8" spans="1:3" s="2" customFormat="1" x14ac:dyDescent="0.3">
      <c r="A8" s="31" t="s">
        <v>118</v>
      </c>
      <c r="B8" s="46" t="str">
        <f>'AUTOS  NOTA 322'!B7:C8</f>
        <v>JOHANNA ANDREA PARDO ACUÑA</v>
      </c>
      <c r="C8" s="46"/>
    </row>
    <row r="9" spans="1:3" x14ac:dyDescent="0.3">
      <c r="A9" s="20" t="s">
        <v>30</v>
      </c>
      <c r="B9" s="46">
        <v>21967165</v>
      </c>
      <c r="C9" s="46"/>
    </row>
    <row r="10" spans="1:3" x14ac:dyDescent="0.3">
      <c r="A10" s="20" t="s">
        <v>22</v>
      </c>
      <c r="B10" s="49" t="s">
        <v>152</v>
      </c>
      <c r="C10" s="50"/>
    </row>
    <row r="11" spans="1:3" x14ac:dyDescent="0.3">
      <c r="A11" s="20" t="s">
        <v>31</v>
      </c>
      <c r="B11" s="67">
        <v>500000000</v>
      </c>
      <c r="C11" s="68"/>
    </row>
    <row r="12" spans="1:3" x14ac:dyDescent="0.3">
      <c r="A12" s="20" t="s">
        <v>136</v>
      </c>
      <c r="B12" s="67">
        <v>1370000</v>
      </c>
      <c r="C12" s="68"/>
    </row>
    <row r="13" spans="1:3" x14ac:dyDescent="0.3">
      <c r="A13" s="20" t="s">
        <v>32</v>
      </c>
      <c r="B13" s="49" t="s">
        <v>94</v>
      </c>
      <c r="C13" s="50"/>
    </row>
    <row r="14" spans="1:3" x14ac:dyDescent="0.3">
      <c r="A14" s="20" t="s">
        <v>33</v>
      </c>
      <c r="B14" s="48" t="s">
        <v>174</v>
      </c>
      <c r="C14" s="46"/>
    </row>
    <row r="15" spans="1:3" x14ac:dyDescent="0.3">
      <c r="A15" s="20" t="s">
        <v>34</v>
      </c>
      <c r="B15" s="46" t="s">
        <v>35</v>
      </c>
      <c r="C15" s="46"/>
    </row>
    <row r="16" spans="1:3" x14ac:dyDescent="0.3">
      <c r="A16" s="20" t="s">
        <v>36</v>
      </c>
      <c r="B16" s="46" t="s">
        <v>35</v>
      </c>
      <c r="C16" s="46"/>
    </row>
    <row r="17" spans="1:3" x14ac:dyDescent="0.3">
      <c r="A17" s="71" t="s">
        <v>37</v>
      </c>
      <c r="B17" s="46"/>
      <c r="C17" s="46"/>
    </row>
    <row r="18" spans="1:3" x14ac:dyDescent="0.3">
      <c r="A18" s="72"/>
      <c r="B18" s="10" t="s">
        <v>39</v>
      </c>
      <c r="C18" s="10" t="s">
        <v>40</v>
      </c>
    </row>
    <row r="19" spans="1:3" x14ac:dyDescent="0.3">
      <c r="A19" s="72"/>
      <c r="B19" s="6" t="s">
        <v>143</v>
      </c>
      <c r="C19" s="6"/>
    </row>
    <row r="20" spans="1:3" x14ac:dyDescent="0.3">
      <c r="A20" s="72"/>
      <c r="B20" s="6"/>
      <c r="C20" s="6"/>
    </row>
    <row r="21" spans="1:3" x14ac:dyDescent="0.3">
      <c r="A21" s="73"/>
      <c r="B21" s="6"/>
      <c r="C21" s="6"/>
    </row>
    <row r="22" spans="1:3" x14ac:dyDescent="0.3">
      <c r="A22" s="20" t="s">
        <v>41</v>
      </c>
      <c r="B22" s="46"/>
      <c r="C22" s="46"/>
    </row>
    <row r="23" spans="1:3" x14ac:dyDescent="0.3">
      <c r="A23" s="20" t="s">
        <v>42</v>
      </c>
      <c r="B23" s="74"/>
      <c r="C23" s="75"/>
    </row>
    <row r="24" spans="1:3" x14ac:dyDescent="0.3">
      <c r="A24" s="20" t="s">
        <v>43</v>
      </c>
      <c r="B24" s="46" t="s">
        <v>97</v>
      </c>
      <c r="C24" s="46"/>
    </row>
    <row r="25" spans="1:3" x14ac:dyDescent="0.3">
      <c r="A25" s="20" t="s">
        <v>44</v>
      </c>
      <c r="B25" s="46"/>
      <c r="C25" s="46"/>
    </row>
    <row r="26" spans="1:3" x14ac:dyDescent="0.3">
      <c r="A26" s="20" t="s">
        <v>46</v>
      </c>
      <c r="B26" s="46"/>
      <c r="C26" s="46"/>
    </row>
    <row r="27" spans="1:3" x14ac:dyDescent="0.3">
      <c r="A27" s="19" t="s">
        <v>47</v>
      </c>
      <c r="B27" s="46"/>
      <c r="C27" s="46"/>
    </row>
    <row r="28" spans="1:3" x14ac:dyDescent="0.3">
      <c r="A28" s="76" t="s">
        <v>48</v>
      </c>
      <c r="B28" s="76"/>
      <c r="C28" s="76"/>
    </row>
    <row r="29" spans="1:3" x14ac:dyDescent="0.3">
      <c r="A29" s="69" t="s">
        <v>49</v>
      </c>
      <c r="B29" s="70"/>
      <c r="C29" s="11"/>
    </row>
    <row r="30" spans="1:3" x14ac:dyDescent="0.3">
      <c r="A30" s="69" t="s">
        <v>50</v>
      </c>
      <c r="B30" s="70"/>
      <c r="C30" s="11"/>
    </row>
    <row r="31" spans="1:3" x14ac:dyDescent="0.3">
      <c r="A31" s="69" t="s">
        <v>51</v>
      </c>
      <c r="B31" s="70"/>
      <c r="C31" s="12"/>
    </row>
    <row r="32" spans="1:3" x14ac:dyDescent="0.3">
      <c r="A32" s="69" t="s">
        <v>52</v>
      </c>
      <c r="B32" s="70"/>
      <c r="C32" s="11"/>
    </row>
    <row r="33" spans="1:3" x14ac:dyDescent="0.3">
      <c r="A33" s="69" t="s">
        <v>53</v>
      </c>
      <c r="B33" s="70"/>
      <c r="C33" s="11"/>
    </row>
    <row r="34" spans="1:3" x14ac:dyDescent="0.3">
      <c r="A34" s="69" t="s">
        <v>54</v>
      </c>
      <c r="B34" s="70"/>
      <c r="C34" s="13"/>
    </row>
    <row r="35" spans="1:3" x14ac:dyDescent="0.3">
      <c r="A35" s="65" t="s">
        <v>55</v>
      </c>
      <c r="B35" s="66"/>
      <c r="C35" s="14"/>
    </row>
    <row r="36" spans="1:3" x14ac:dyDescent="0.3">
      <c r="A36" s="65" t="s">
        <v>56</v>
      </c>
      <c r="B36" s="66"/>
      <c r="C36" s="15"/>
    </row>
    <row r="37" spans="1:3" x14ac:dyDescent="0.3">
      <c r="A37" s="77" t="s">
        <v>57</v>
      </c>
      <c r="B37" s="78"/>
      <c r="C37" s="15"/>
    </row>
    <row r="38" spans="1:3" x14ac:dyDescent="0.3">
      <c r="A38" s="79"/>
      <c r="B38" s="80"/>
      <c r="C38" s="15"/>
    </row>
    <row r="39" spans="1:3" x14ac:dyDescent="0.3">
      <c r="A39" s="81"/>
      <c r="B39" s="82"/>
      <c r="C39" s="15"/>
    </row>
    <row r="40" spans="1:3" x14ac:dyDescent="0.3">
      <c r="A40" s="83" t="s">
        <v>58</v>
      </c>
      <c r="B40" s="83"/>
      <c r="C40" s="83"/>
    </row>
    <row r="41" spans="1:3" x14ac:dyDescent="0.3">
      <c r="A41" s="17" t="s">
        <v>59</v>
      </c>
      <c r="B41" s="18"/>
      <c r="C41" s="15"/>
    </row>
    <row r="42" spans="1:3" x14ac:dyDescent="0.3">
      <c r="A42" s="65" t="s">
        <v>60</v>
      </c>
      <c r="B42" s="66"/>
      <c r="C42" s="15"/>
    </row>
    <row r="43" spans="1:3" x14ac:dyDescent="0.3">
      <c r="A43" s="65" t="s">
        <v>61</v>
      </c>
      <c r="B43" s="66"/>
      <c r="C43" s="15"/>
    </row>
    <row r="44" spans="1:3" x14ac:dyDescent="0.3">
      <c r="A44" s="17" t="s">
        <v>62</v>
      </c>
      <c r="B44" s="18"/>
      <c r="C44" s="15"/>
    </row>
    <row r="45" spans="1:3" x14ac:dyDescent="0.3">
      <c r="A45" s="17" t="s">
        <v>63</v>
      </c>
      <c r="B45" s="18"/>
      <c r="C45" s="15"/>
    </row>
    <row r="46" spans="1:3" x14ac:dyDescent="0.3">
      <c r="A46" s="65" t="s">
        <v>64</v>
      </c>
      <c r="B46" s="66"/>
      <c r="C46" s="15"/>
    </row>
    <row r="47" spans="1:3" x14ac:dyDescent="0.3">
      <c r="A47" s="17" t="s">
        <v>65</v>
      </c>
      <c r="B47" s="16"/>
      <c r="C47" s="15"/>
    </row>
    <row r="48" spans="1:3" x14ac:dyDescent="0.3">
      <c r="A48" s="65" t="s">
        <v>66</v>
      </c>
      <c r="B48" s="66"/>
      <c r="C48" s="15"/>
    </row>
    <row r="49" spans="1:3" x14ac:dyDescent="0.3">
      <c r="A49" s="65" t="s">
        <v>67</v>
      </c>
      <c r="B49" s="66"/>
      <c r="C49" s="15"/>
    </row>
    <row r="50" spans="1:3" x14ac:dyDescent="0.3">
      <c r="A50" s="65" t="s">
        <v>57</v>
      </c>
      <c r="B50" s="66"/>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46EA9E3A-7395-4A03-A05F-B8AE61586321}">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 zoomScale="115" zoomScaleNormal="115" workbookViewId="0">
      <selection activeCell="B41" sqref="B41:C41"/>
    </sheetView>
  </sheetViews>
  <sheetFormatPr baseColWidth="10" defaultColWidth="0" defaultRowHeight="14.4" x14ac:dyDescent="0.3"/>
  <cols>
    <col min="1" max="1" width="41.77734375" customWidth="1"/>
    <col min="2" max="2" width="35.21875" customWidth="1"/>
    <col min="3" max="3" width="54.77734375" customWidth="1"/>
    <col min="4" max="8" width="11.44140625" hidden="1" customWidth="1"/>
    <col min="9" max="9" width="12" hidden="1" customWidth="1"/>
    <col min="10" max="16384" width="11.44140625" hidden="1"/>
  </cols>
  <sheetData>
    <row r="1" spans="1:9" ht="18" x14ac:dyDescent="0.3">
      <c r="A1" s="84" t="s">
        <v>68</v>
      </c>
      <c r="B1" s="84"/>
      <c r="C1" s="84"/>
    </row>
    <row r="2" spans="1:9" ht="15" customHeight="1" x14ac:dyDescent="0.3">
      <c r="A2" s="34" t="s">
        <v>29</v>
      </c>
      <c r="B2" s="88" t="str">
        <f>'AUTOS NOTA 321'!B2:C2</f>
        <v>SINIESTRO   49766996 LEGIS APJ32590</v>
      </c>
      <c r="C2" s="89"/>
    </row>
    <row r="3" spans="1:9" x14ac:dyDescent="0.3">
      <c r="A3" s="35" t="s">
        <v>1</v>
      </c>
      <c r="B3" s="103" t="str">
        <f>'AUTOS  NOTA 322'!B2:C2</f>
        <v>11001310302820240030200</v>
      </c>
      <c r="C3" s="103"/>
    </row>
    <row r="4" spans="1:9" x14ac:dyDescent="0.3">
      <c r="A4" s="35" t="s">
        <v>2</v>
      </c>
      <c r="B4" s="103" t="str">
        <f>'AUTOS  NOTA 322'!B3:C3</f>
        <v>JUZGADO VEINTIOCHO (28) CIVIL DEL CIRCUITO DE BOGOTÁ</v>
      </c>
      <c r="C4" s="103"/>
    </row>
    <row r="5" spans="1:9" x14ac:dyDescent="0.3">
      <c r="A5" s="35" t="s">
        <v>3</v>
      </c>
      <c r="B5" s="103" t="str">
        <f>'AUTOS  NOTA 322'!B4:C4</f>
        <v>SEGUROS DEL ESTADO S.A. NIT. 860.009.578-6
ALLIANZ SEGUROS S.A. NIT. 860.026.182-5
TAXI PERLA S.A. NIT. 860.004.946-0
ANDRÉS FERNÁNDEZ ORTEGÓN C.C. 80.123.619
HENRY HERNÁN ÁLVAREZ BOLAÑOS C.C. 94.071.476</v>
      </c>
      <c r="C5" s="103"/>
    </row>
    <row r="6" spans="1:9" ht="15" customHeight="1" x14ac:dyDescent="0.3">
      <c r="A6" s="35" t="s">
        <v>4</v>
      </c>
      <c r="B6" s="103" t="str">
        <f>'AUTOS  NOTA 322'!B5:C5</f>
        <v>SARA ISABEL ACUÑA OLAYA C.C. 51.683.328(MADRE)
CARLOS PARDO OSPINA C.C. 79.725.463 (PADRE)
DAIRON ANDRÉS MALDONADO PARDO C.C. 1.007.366.940 (HIJO) NACIMIENTO: 06 DE FEBRERO DEL 2000
NIKOOL VALERIA MALDINADO PARDO C.C. 1.032.677.070 (HIJA) NACIMIENTO: 20 DE DICIEMBRE DE 2003
MARIA CATALINA PARDO ACUÑA C.C. 53.017.408 (HERMANA)
FABIÁN AGUSTÍN PARDO ACUÑA C.C. 1.010.164.738 (HERMANO)
ÁNGELA VIVIANA APRDO ACUÑA C.C. 1.010.173.805 (HERMANA)</v>
      </c>
      <c r="C6" s="103"/>
    </row>
    <row r="7" spans="1:9" x14ac:dyDescent="0.3">
      <c r="A7" s="35" t="s">
        <v>5</v>
      </c>
      <c r="B7" s="103" t="str">
        <f>'AUTOS  NOTA 322'!B6:C6</f>
        <v>DEMANDA DIRECTA</v>
      </c>
      <c r="C7" s="103"/>
    </row>
    <row r="8" spans="1:9" x14ac:dyDescent="0.3">
      <c r="A8" s="37" t="s">
        <v>118</v>
      </c>
      <c r="B8" s="103" t="str">
        <f>'AUTOS  NOTA 322'!B7:C8</f>
        <v>JOHANNA ANDREA PARDO ACUÑA</v>
      </c>
      <c r="C8" s="103"/>
    </row>
    <row r="9" spans="1:9" ht="28.8" x14ac:dyDescent="0.3">
      <c r="A9" s="35" t="s">
        <v>69</v>
      </c>
      <c r="B9" s="101">
        <f>SUM(C11,C12,C14,C15,C17)</f>
        <v>1117153452</v>
      </c>
      <c r="C9" s="102"/>
    </row>
    <row r="10" spans="1:9" x14ac:dyDescent="0.3">
      <c r="A10" s="104" t="s">
        <v>70</v>
      </c>
      <c r="B10" s="93" t="s">
        <v>71</v>
      </c>
      <c r="C10" s="94"/>
    </row>
    <row r="11" spans="1:9" x14ac:dyDescent="0.3">
      <c r="A11" s="104"/>
      <c r="B11" s="36" t="s">
        <v>72</v>
      </c>
      <c r="C11" s="44">
        <v>142153452</v>
      </c>
    </row>
    <row r="12" spans="1:9" x14ac:dyDescent="0.3">
      <c r="A12" s="104"/>
      <c r="B12" s="36" t="s">
        <v>73</v>
      </c>
      <c r="C12" s="44">
        <v>0</v>
      </c>
    </row>
    <row r="13" spans="1:9" x14ac:dyDescent="0.3">
      <c r="A13" s="104"/>
      <c r="B13" s="93"/>
      <c r="C13" s="94"/>
    </row>
    <row r="14" spans="1:9" x14ac:dyDescent="0.3">
      <c r="A14" s="104"/>
      <c r="B14" s="36" t="s">
        <v>116</v>
      </c>
      <c r="C14" s="43">
        <v>715000000</v>
      </c>
    </row>
    <row r="15" spans="1:9" x14ac:dyDescent="0.3">
      <c r="A15" s="104"/>
      <c r="B15" s="36" t="s">
        <v>176</v>
      </c>
      <c r="C15" s="43">
        <v>260000000</v>
      </c>
      <c r="E15" t="s">
        <v>75</v>
      </c>
      <c r="F15" s="22">
        <v>0.7</v>
      </c>
    </row>
    <row r="16" spans="1:9" x14ac:dyDescent="0.3">
      <c r="A16" s="104"/>
      <c r="B16" s="93" t="s">
        <v>76</v>
      </c>
      <c r="C16" s="94"/>
      <c r="E16" t="s">
        <v>77</v>
      </c>
      <c r="F16" s="23">
        <v>0.3</v>
      </c>
      <c r="I16" s="25"/>
    </row>
    <row r="17" spans="1:9" x14ac:dyDescent="0.3">
      <c r="A17" s="104"/>
      <c r="B17" s="36"/>
      <c r="C17" s="39"/>
      <c r="F17" s="26"/>
      <c r="I17" s="25"/>
    </row>
    <row r="18" spans="1:9" ht="23.25" customHeight="1" x14ac:dyDescent="0.3">
      <c r="A18" s="38" t="s">
        <v>78</v>
      </c>
      <c r="B18" s="88" t="s">
        <v>79</v>
      </c>
      <c r="C18" s="89"/>
    </row>
    <row r="19" spans="1:9" ht="57.6" x14ac:dyDescent="0.3">
      <c r="A19" s="35" t="s">
        <v>80</v>
      </c>
      <c r="B19" s="95" t="s">
        <v>177</v>
      </c>
      <c r="C19" s="96"/>
    </row>
    <row r="20" spans="1:9" ht="15" customHeight="1" x14ac:dyDescent="0.3">
      <c r="A20" s="21" t="s">
        <v>81</v>
      </c>
      <c r="B20" s="90">
        <f>((C22+C23+C25+C26+C30+C28+C32+C34+C29+C33)-C37)*C36*C38</f>
        <v>736037697</v>
      </c>
      <c r="C20" s="90"/>
    </row>
    <row r="21" spans="1:9" x14ac:dyDescent="0.3">
      <c r="A21" s="7" t="s">
        <v>82</v>
      </c>
      <c r="B21" s="97" t="s">
        <v>71</v>
      </c>
      <c r="C21" s="98"/>
    </row>
    <row r="22" spans="1:9" x14ac:dyDescent="0.3">
      <c r="A22" s="99"/>
      <c r="B22" s="36" t="s">
        <v>72</v>
      </c>
      <c r="C22" s="44">
        <v>167407697</v>
      </c>
    </row>
    <row r="23" spans="1:9" x14ac:dyDescent="0.3">
      <c r="A23" s="100"/>
      <c r="B23" s="36" t="s">
        <v>73</v>
      </c>
      <c r="C23" s="32">
        <v>0</v>
      </c>
    </row>
    <row r="24" spans="1:9" x14ac:dyDescent="0.3">
      <c r="A24" s="100"/>
      <c r="B24" s="93" t="s">
        <v>74</v>
      </c>
      <c r="C24" s="94"/>
    </row>
    <row r="25" spans="1:9" x14ac:dyDescent="0.3">
      <c r="A25" s="100"/>
      <c r="B25" s="36" t="s">
        <v>116</v>
      </c>
      <c r="C25" s="44">
        <v>330000000</v>
      </c>
    </row>
    <row r="26" spans="1:9" ht="28.95" customHeight="1" x14ac:dyDescent="0.3">
      <c r="A26" s="100"/>
      <c r="B26" s="36" t="s">
        <v>117</v>
      </c>
      <c r="C26" s="44">
        <v>240000000</v>
      </c>
    </row>
    <row r="27" spans="1:9" x14ac:dyDescent="0.3">
      <c r="A27" s="100"/>
      <c r="B27" s="93" t="s">
        <v>147</v>
      </c>
      <c r="C27" s="94"/>
    </row>
    <row r="28" spans="1:9" x14ac:dyDescent="0.3">
      <c r="A28" s="100"/>
      <c r="B28" s="36" t="s">
        <v>155</v>
      </c>
      <c r="C28" s="32">
        <v>0</v>
      </c>
    </row>
    <row r="29" spans="1:9" x14ac:dyDescent="0.3">
      <c r="A29" s="100"/>
      <c r="B29" s="36" t="s">
        <v>72</v>
      </c>
      <c r="C29" s="32">
        <v>0</v>
      </c>
    </row>
    <row r="30" spans="1:9" x14ac:dyDescent="0.3">
      <c r="A30" s="100"/>
      <c r="B30" s="36" t="s">
        <v>73</v>
      </c>
      <c r="C30" s="32">
        <v>0</v>
      </c>
    </row>
    <row r="31" spans="1:9" x14ac:dyDescent="0.3">
      <c r="A31" s="100"/>
      <c r="B31" s="93" t="s">
        <v>148</v>
      </c>
      <c r="C31" s="94"/>
    </row>
    <row r="32" spans="1:9" x14ac:dyDescent="0.3">
      <c r="A32" s="100"/>
      <c r="B32" s="36"/>
      <c r="C32" s="32"/>
    </row>
    <row r="33" spans="1:3" x14ac:dyDescent="0.3">
      <c r="A33" s="100"/>
      <c r="B33" s="36" t="s">
        <v>72</v>
      </c>
      <c r="C33" s="32">
        <v>0</v>
      </c>
    </row>
    <row r="34" spans="1:3" x14ac:dyDescent="0.3">
      <c r="A34" s="100"/>
      <c r="B34" s="36" t="s">
        <v>73</v>
      </c>
      <c r="C34" s="32">
        <v>0</v>
      </c>
    </row>
    <row r="35" spans="1:3" x14ac:dyDescent="0.3">
      <c r="A35" s="100"/>
      <c r="B35" s="93" t="s">
        <v>135</v>
      </c>
      <c r="C35" s="94"/>
    </row>
    <row r="36" spans="1:3" x14ac:dyDescent="0.3">
      <c r="A36" s="100"/>
      <c r="B36" s="36" t="s">
        <v>151</v>
      </c>
      <c r="C36" s="33">
        <v>1</v>
      </c>
    </row>
    <row r="37" spans="1:3" x14ac:dyDescent="0.3">
      <c r="A37" s="100"/>
      <c r="B37" s="36" t="s">
        <v>136</v>
      </c>
      <c r="C37" s="45">
        <v>1370000</v>
      </c>
    </row>
    <row r="38" spans="1:3" x14ac:dyDescent="0.3">
      <c r="A38" s="100"/>
      <c r="B38" s="36" t="s">
        <v>154</v>
      </c>
      <c r="C38" s="33">
        <v>1</v>
      </c>
    </row>
    <row r="39" spans="1:3" x14ac:dyDescent="0.3">
      <c r="A39" s="24" t="s">
        <v>83</v>
      </c>
      <c r="B39" s="90">
        <f>IFERROR(B20*(VLOOKUP(B18,E15:F17,2,0)),16666)</f>
        <v>16666</v>
      </c>
      <c r="C39" s="90"/>
    </row>
    <row r="40" spans="1:3" ht="93" customHeight="1" x14ac:dyDescent="0.3">
      <c r="A40" s="35" t="s">
        <v>149</v>
      </c>
      <c r="B40" s="91" t="s">
        <v>178</v>
      </c>
      <c r="C40" s="92"/>
    </row>
    <row r="41" spans="1:3" ht="211.5" customHeight="1" x14ac:dyDescent="0.3">
      <c r="A41" s="35" t="s">
        <v>84</v>
      </c>
      <c r="B41" s="86" t="s">
        <v>179</v>
      </c>
      <c r="C41" s="87"/>
    </row>
    <row r="42" spans="1:3" ht="25.95" customHeight="1" x14ac:dyDescent="0.3">
      <c r="A42" s="41" t="s">
        <v>140</v>
      </c>
      <c r="B42" s="41"/>
      <c r="C42" s="41"/>
    </row>
    <row r="43" spans="1:3" x14ac:dyDescent="0.3">
      <c r="A43" s="40" t="s">
        <v>141</v>
      </c>
      <c r="B43" s="85"/>
      <c r="C43" s="85"/>
    </row>
    <row r="44" spans="1:3" ht="40.950000000000003" customHeight="1" x14ac:dyDescent="0.3">
      <c r="A44" s="40" t="s">
        <v>139</v>
      </c>
      <c r="B44" s="85"/>
      <c r="C44" s="85"/>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84" t="s">
        <v>85</v>
      </c>
      <c r="B1" s="84"/>
      <c r="C1" s="84"/>
    </row>
    <row r="2" spans="1:3" x14ac:dyDescent="0.3">
      <c r="A2" s="20" t="s">
        <v>29</v>
      </c>
      <c r="B2" s="74" t="str">
        <f>'AUTOS NOTA 324'!B2:C2</f>
        <v>SINIESTRO   49766996 LEGIS APJ32590</v>
      </c>
      <c r="C2" s="75"/>
    </row>
    <row r="3" spans="1:3" x14ac:dyDescent="0.3">
      <c r="A3" s="5" t="s">
        <v>1</v>
      </c>
      <c r="B3" s="46" t="str">
        <f>'AUTOS  NOTA 322'!B2:C2</f>
        <v>11001310302820240030200</v>
      </c>
      <c r="C3" s="46"/>
    </row>
    <row r="4" spans="1:3" x14ac:dyDescent="0.3">
      <c r="A4" s="5" t="s">
        <v>2</v>
      </c>
      <c r="B4" s="46" t="str">
        <f>'AUTOS  NOTA 322'!B3:C3</f>
        <v>JUZGADO VEINTIOCHO (28) CIVIL DEL CIRCUITO DE BOGOTÁ</v>
      </c>
      <c r="C4" s="46"/>
    </row>
    <row r="5" spans="1:3" x14ac:dyDescent="0.3">
      <c r="A5" s="5" t="s">
        <v>3</v>
      </c>
      <c r="B5" s="46" t="str">
        <f>'AUTOS  NOTA 322'!B4:C4</f>
        <v>SEGUROS DEL ESTADO S.A. NIT. 860.009.578-6
ALLIANZ SEGUROS S.A. NIT. 860.026.182-5
TAXI PERLA S.A. NIT. 860.004.946-0
ANDRÉS FERNÁNDEZ ORTEGÓN C.C. 80.123.619
HENRY HERNÁN ÁLVAREZ BOLAÑOS C.C. 94.071.476</v>
      </c>
      <c r="C5" s="46"/>
    </row>
    <row r="6" spans="1:3" ht="15" customHeight="1" x14ac:dyDescent="0.3">
      <c r="A6" s="5" t="s">
        <v>4</v>
      </c>
      <c r="B6" s="46" t="str">
        <f>'AUTOS  NOTA 322'!B5:C5</f>
        <v>SARA ISABEL ACUÑA OLAYA C.C. 51.683.328(MADRE)
CARLOS PARDO OSPINA C.C. 79.725.463 (PADRE)
DAIRON ANDRÉS MALDONADO PARDO C.C. 1.007.366.940 (HIJO) NACIMIENTO: 06 DE FEBRERO DEL 2000
NIKOOL VALERIA MALDINADO PARDO C.C. 1.032.677.070 (HIJA) NACIMIENTO: 20 DE DICIEMBRE DE 2003
MARIA CATALINA PARDO ACUÑA C.C. 53.017.408 (HERMANA)
FABIÁN AGUSTÍN PARDO ACUÑA C.C. 1.010.164.738 (HERMANO)
ÁNGELA VIVIANA APRDO ACUÑA C.C. 1.010.173.805 (HERMANA)</v>
      </c>
      <c r="C6" s="46"/>
    </row>
    <row r="7" spans="1:3" ht="15" customHeight="1" x14ac:dyDescent="0.3">
      <c r="A7" s="5" t="s">
        <v>5</v>
      </c>
      <c r="B7" s="46" t="str">
        <f>'AUTOS  NOTA 322'!B6:C6</f>
        <v>DEMANDA DIRECTA</v>
      </c>
      <c r="C7" s="46"/>
    </row>
    <row r="8" spans="1:3" ht="15" customHeight="1" x14ac:dyDescent="0.3">
      <c r="A8" s="31" t="s">
        <v>118</v>
      </c>
      <c r="B8" s="46" t="str">
        <f>'AUTOS  NOTA 322'!B7:C8</f>
        <v>JOHANNA ANDREA PARDO ACUÑA</v>
      </c>
      <c r="C8" s="46"/>
    </row>
    <row r="9" spans="1:3" ht="19.2" customHeight="1" x14ac:dyDescent="0.3">
      <c r="A9" s="5" t="s">
        <v>119</v>
      </c>
      <c r="B9" s="46"/>
      <c r="C9" s="46"/>
    </row>
    <row r="10" spans="1:3" x14ac:dyDescent="0.3">
      <c r="A10" s="7" t="s">
        <v>82</v>
      </c>
      <c r="B10" s="107">
        <f>'AUTOS NOTA 324'!B20:C20</f>
        <v>736037697</v>
      </c>
      <c r="C10" s="107"/>
    </row>
    <row r="11" spans="1:3" x14ac:dyDescent="0.3">
      <c r="A11" s="7" t="s">
        <v>138</v>
      </c>
      <c r="B11" s="108">
        <f>'AUTOS NOTA 324'!B39:C39</f>
        <v>16666</v>
      </c>
      <c r="C11" s="46"/>
    </row>
    <row r="12" spans="1:3" ht="28.8" x14ac:dyDescent="0.3">
      <c r="A12" s="7" t="s">
        <v>86</v>
      </c>
      <c r="B12" s="105"/>
      <c r="C12" s="106"/>
    </row>
    <row r="13" spans="1:3" ht="43.2" x14ac:dyDescent="0.3">
      <c r="A13" s="5" t="s">
        <v>87</v>
      </c>
      <c r="B13" s="46"/>
      <c r="C13" s="46"/>
    </row>
    <row r="14" spans="1:3" ht="43.2" x14ac:dyDescent="0.3">
      <c r="A14" s="5" t="s">
        <v>88</v>
      </c>
      <c r="B14" s="46"/>
      <c r="C14" s="46"/>
    </row>
    <row r="15" spans="1:3" x14ac:dyDescent="0.3">
      <c r="A15" s="5" t="s">
        <v>89</v>
      </c>
      <c r="B15" s="6"/>
      <c r="C15" s="6"/>
    </row>
    <row r="16" spans="1:3" x14ac:dyDescent="0.3">
      <c r="A16" s="7" t="s">
        <v>90</v>
      </c>
      <c r="B16" s="46"/>
      <c r="C16" s="46"/>
    </row>
    <row r="17" spans="1:3" x14ac:dyDescent="0.3">
      <c r="A17" s="6" t="s">
        <v>91</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21875" bestFit="1" customWidth="1"/>
    <col min="5" max="5" width="42.77734375" bestFit="1" customWidth="1"/>
    <col min="12" max="12" width="30.77734375" customWidth="1"/>
    <col min="13" max="13" width="16" customWidth="1"/>
  </cols>
  <sheetData>
    <row r="1" spans="1:15" x14ac:dyDescent="0.3">
      <c r="A1" s="9" t="s">
        <v>32</v>
      </c>
      <c r="B1" t="s">
        <v>35</v>
      </c>
      <c r="C1" s="9" t="s">
        <v>37</v>
      </c>
      <c r="D1" s="9" t="s">
        <v>92</v>
      </c>
      <c r="E1" s="3" t="s">
        <v>43</v>
      </c>
      <c r="F1" s="2" t="s">
        <v>75</v>
      </c>
      <c r="G1" s="4">
        <v>0</v>
      </c>
      <c r="H1" t="s">
        <v>13</v>
      </c>
      <c r="I1" t="s">
        <v>93</v>
      </c>
      <c r="K1" t="s">
        <v>120</v>
      </c>
      <c r="L1" s="30" t="s">
        <v>152</v>
      </c>
      <c r="M1" t="s">
        <v>94</v>
      </c>
      <c r="N1" t="s">
        <v>75</v>
      </c>
      <c r="O1" t="s">
        <v>142</v>
      </c>
    </row>
    <row r="2" spans="1:15" x14ac:dyDescent="0.3">
      <c r="A2" t="s">
        <v>94</v>
      </c>
      <c r="B2" t="s">
        <v>45</v>
      </c>
      <c r="C2" t="s">
        <v>95</v>
      </c>
      <c r="D2" s="2" t="s">
        <v>96</v>
      </c>
      <c r="E2" s="1" t="s">
        <v>97</v>
      </c>
      <c r="F2" s="2" t="s">
        <v>79</v>
      </c>
      <c r="G2" s="4">
        <v>0.7</v>
      </c>
      <c r="H2" t="s">
        <v>14</v>
      </c>
      <c r="I2" t="s">
        <v>98</v>
      </c>
      <c r="K2" t="s">
        <v>121</v>
      </c>
      <c r="L2" s="30" t="s">
        <v>122</v>
      </c>
      <c r="M2" t="s">
        <v>99</v>
      </c>
      <c r="N2" t="s">
        <v>77</v>
      </c>
      <c r="O2" t="s">
        <v>45</v>
      </c>
    </row>
    <row r="3" spans="1:15" x14ac:dyDescent="0.3">
      <c r="A3" t="s">
        <v>99</v>
      </c>
      <c r="C3" t="s">
        <v>100</v>
      </c>
      <c r="D3" s="2" t="s">
        <v>101</v>
      </c>
      <c r="E3" s="1" t="s">
        <v>102</v>
      </c>
      <c r="F3" s="2" t="s">
        <v>77</v>
      </c>
      <c r="G3" s="4">
        <v>0.3</v>
      </c>
      <c r="H3" t="s">
        <v>103</v>
      </c>
      <c r="I3" t="s">
        <v>104</v>
      </c>
      <c r="L3" s="30" t="s">
        <v>123</v>
      </c>
      <c r="M3" t="s">
        <v>105</v>
      </c>
      <c r="N3" t="s">
        <v>79</v>
      </c>
    </row>
    <row r="4" spans="1:15" x14ac:dyDescent="0.3">
      <c r="A4" t="s">
        <v>105</v>
      </c>
      <c r="C4" t="s">
        <v>38</v>
      </c>
      <c r="E4" s="1" t="s">
        <v>106</v>
      </c>
      <c r="H4" t="s">
        <v>107</v>
      </c>
      <c r="I4" t="s">
        <v>18</v>
      </c>
      <c r="L4" t="s">
        <v>124</v>
      </c>
    </row>
    <row r="5" spans="1:15" x14ac:dyDescent="0.3">
      <c r="A5" t="s">
        <v>108</v>
      </c>
      <c r="E5" s="1" t="s">
        <v>109</v>
      </c>
      <c r="H5" t="s">
        <v>110</v>
      </c>
      <c r="I5" t="s">
        <v>111</v>
      </c>
      <c r="L5" s="30" t="s">
        <v>125</v>
      </c>
    </row>
    <row r="6" spans="1:15" x14ac:dyDescent="0.3">
      <c r="E6" s="1" t="s">
        <v>112</v>
      </c>
      <c r="I6" t="s">
        <v>113</v>
      </c>
      <c r="L6" s="30" t="s">
        <v>153</v>
      </c>
    </row>
    <row r="7" spans="1:15" x14ac:dyDescent="0.3">
      <c r="E7" s="1" t="s">
        <v>114</v>
      </c>
      <c r="I7" t="s">
        <v>145</v>
      </c>
      <c r="L7" s="30" t="s">
        <v>126</v>
      </c>
    </row>
    <row r="8" spans="1:15" x14ac:dyDescent="0.3">
      <c r="E8" s="1" t="s">
        <v>115</v>
      </c>
      <c r="L8" s="30" t="s">
        <v>147</v>
      </c>
    </row>
    <row r="9" spans="1:15" x14ac:dyDescent="0.3">
      <c r="L9" s="30" t="s">
        <v>127</v>
      </c>
    </row>
    <row r="10" spans="1:15" x14ac:dyDescent="0.3">
      <c r="L10" s="30" t="s">
        <v>128</v>
      </c>
    </row>
    <row r="11" spans="1:15" x14ac:dyDescent="0.3">
      <c r="L11" s="30" t="s">
        <v>129</v>
      </c>
    </row>
    <row r="12" spans="1:15" x14ac:dyDescent="0.3">
      <c r="L12" s="30" t="s">
        <v>130</v>
      </c>
    </row>
    <row r="13" spans="1:15" x14ac:dyDescent="0.3">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Carlos Esteban Franco Zuluaga</cp:lastModifiedBy>
  <cp:revision/>
  <dcterms:created xsi:type="dcterms:W3CDTF">2020-12-07T14:41:17Z</dcterms:created>
  <dcterms:modified xsi:type="dcterms:W3CDTF">2024-09-30T19:50:10Z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