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C:\Users\User\Documents\GHA\CONTESTACION\ORLANDO TIBADUIZA\"/>
    </mc:Choice>
  </mc:AlternateContent>
  <xr:revisionPtr revIDLastSave="0" documentId="13_ncr:1_{A4D6644D-654D-49F6-9A11-E8F0A967AE6A}" xr6:coauthVersionLast="47" xr6:coauthVersionMax="47" xr10:uidLastSave="{00000000-0000-0000-0000-000000000000}"/>
  <bookViews>
    <workbookView xWindow="-108" yWindow="-108" windowWidth="23256" windowHeight="12456"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8" i="7"/>
  <c r="B4" i="7" l="1"/>
  <c r="B5" i="7"/>
  <c r="B6" i="7"/>
  <c r="B7" i="7"/>
  <c r="B3" i="7"/>
  <c r="B9" i="8"/>
  <c r="B11" i="9" l="1"/>
</calcChain>
</file>

<file path=xl/sharedStrings.xml><?xml version="1.0" encoding="utf-8"?>
<sst xmlns="http://schemas.openxmlformats.org/spreadsheetml/2006/main" count="254" uniqueCount="181">
  <si>
    <t>SOLICITUD DE ANTECEDENTES -ABOGADO EXTERNO-</t>
  </si>
  <si>
    <t>Radicado(23 digitos)</t>
  </si>
  <si>
    <t>Juzgado</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</si>
  <si>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</si>
  <si>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</si>
  <si>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</si>
  <si>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</si>
  <si>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</si>
  <si>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</si>
  <si>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</si>
  <si>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</si>
  <si>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</si>
  <si>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</si>
  <si>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</si>
  <si>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</si>
  <si>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</si>
  <si>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</si>
  <si>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</si>
  <si>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</si>
  <si>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</si>
  <si>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</si>
  <si>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</si>
  <si>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</si>
  <si>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</si>
  <si>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</si>
  <si>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Asegurado</t>
  </si>
  <si>
    <t>Nit Asegurado</t>
  </si>
  <si>
    <t>Placa vehículo asegurado (si aplica)</t>
  </si>
  <si>
    <t>No. Póliza vinculada</t>
  </si>
  <si>
    <t>Fecha de asignación</t>
  </si>
  <si>
    <t>Fecha de notificación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</si>
  <si>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</si>
  <si>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</si>
  <si>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</si>
  <si>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INTERVINIENTE</t>
  </si>
  <si>
    <t>PÓLIZA</t>
  </si>
  <si>
    <t>AMPARO A AFECTAR</t>
  </si>
  <si>
    <t>RCE HOMICIDIO-LESION</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</si>
  <si>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</si>
  <si>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</si>
  <si>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</si>
  <si>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</si>
  <si>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</si>
  <si>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</si>
  <si>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</si>
  <si>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</si>
  <si>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</si>
  <si>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ALLIANZ</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</si>
  <si>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</si>
  <si>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</si>
  <si>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</si>
  <si>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</si>
  <si>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</si>
  <si>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</si>
  <si>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</si>
  <si>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</si>
  <si>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</si>
  <si>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</si>
  <si>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</si>
  <si>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</si>
  <si>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</si>
  <si>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</si>
  <si>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</si>
  <si>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</si>
  <si>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</si>
  <si>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</si>
  <si>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</si>
  <si>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</si>
  <si>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</si>
  <si>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</si>
  <si>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</si>
  <si>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</si>
  <si>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</si>
  <si>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</si>
  <si>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</si>
  <si>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</si>
  <si>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</si>
  <si>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</si>
  <si>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</si>
  <si>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</si>
  <si>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</si>
  <si>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</si>
  <si>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</si>
  <si>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</si>
  <si>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</si>
  <si>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</si>
  <si>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</si>
  <si>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</si>
  <si>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</si>
  <si>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</si>
  <si>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</si>
  <si>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</si>
  <si>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</si>
  <si>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</si>
  <si>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</si>
  <si>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</si>
  <si>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</si>
  <si>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</si>
  <si>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</si>
  <si>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</si>
  <si>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</si>
  <si>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</si>
  <si>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</si>
  <si>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</si>
  <si>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</si>
  <si>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</si>
  <si>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</si>
  <si>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</si>
  <si>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</si>
  <si>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</si>
  <si>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</si>
  <si>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SI</t>
  </si>
  <si>
    <t>CLASE DE REASEGURO</t>
  </si>
  <si>
    <t>Acompañante motorista</t>
  </si>
  <si>
    <t>LLAMADA EN GARANTIA</t>
  </si>
  <si>
    <t xml:space="preserve">RCE LESIONES </t>
  </si>
  <si>
    <t>OCURRENCIA</t>
  </si>
  <si>
    <t xml:space="preserve">SI </t>
  </si>
  <si>
    <t>NO</t>
  </si>
  <si>
    <t>CEDIDO</t>
  </si>
  <si>
    <t>FACULTATIVO</t>
  </si>
  <si>
    <t xml:space="preserve">Objetado por la Compañía </t>
  </si>
  <si>
    <t>REMOTO</t>
  </si>
  <si>
    <t xml:space="preserve">Ocupado-trabajador cuenta ajena </t>
  </si>
  <si>
    <t xml:space="preserve">Ciclista </t>
  </si>
  <si>
    <t>DEMANDA DIRECTA</t>
  </si>
  <si>
    <t>RCE HOMICIDIO</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</si>
  <si>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</si>
  <si>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</si>
  <si>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</si>
  <si>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</si>
  <si>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</si>
  <si>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</si>
  <si>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</si>
  <si>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</si>
  <si>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</si>
  <si>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</si>
  <si>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</si>
  <si>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</si>
  <si>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</si>
  <si>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</si>
  <si>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</si>
  <si>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</si>
  <si>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</si>
  <si>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</si>
  <si>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</si>
  <si>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</si>
  <si>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</si>
  <si>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</si>
  <si>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</si>
  <si>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</si>
  <si>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</si>
  <si>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</si>
  <si>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</si>
  <si>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</si>
  <si>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</si>
  <si>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11001 40 03 035 2024 00838 00</t>
  </si>
  <si>
    <t>Juzgado 35 Civil Municipal de Bogotá</t>
  </si>
  <si>
    <t>Allianz Seguros S.A.</t>
  </si>
  <si>
    <t>Orlando Rico Tibaduiza y TRAQZ CONSTRUCCIONES SAS.</t>
  </si>
  <si>
    <t>19 de noviembre de 2022</t>
  </si>
  <si>
    <t>02 de agosto de 2023</t>
  </si>
  <si>
    <t>16 de agosto de 2023</t>
  </si>
  <si>
    <t>GCN950</t>
  </si>
  <si>
    <t>03 de julio de 2024</t>
  </si>
  <si>
    <t>08 de agosto de 2024</t>
  </si>
  <si>
    <t>10 de septiembre de 2024</t>
  </si>
  <si>
    <t xml:space="preserve">Demandantes </t>
  </si>
  <si>
    <t>No aplica. Se trata de un caso de daños.</t>
  </si>
  <si>
    <t xml:space="preserve">C.C.80.422.594 </t>
  </si>
  <si>
    <t>ORLANDO RICO TIBADUIZA</t>
  </si>
  <si>
    <t>N/A</t>
  </si>
  <si>
    <t>Los señores Javier Mauricio Hernández Castro y Orlando Rico Tibaduiza en calidad de socios de la sociedad TRAQZ CONSTRUCCIONES S.A.S. adquirieron camioneta de placas GCN950, tipo platón para funciones de transporte de la empresa TRAQZ CONSTRUCCIONES SAS. 
Dicho vehículo fue asegurado con póliza No. 22486159 expedida por Allianz con vigencia desde el 01 de agosto de 2022 hasta el 31 de julio de 2023.
El señor Orlando Tibaduiza sufre accidente de transito el día 19 de noviembre de 2022 en la vía Cajicá-Bogotá.-El vehiculo ingresa a taller autorizado por la compañía en fecha del 27 de noviembre de 2022 y es entregado el 15 de febrero de 2024, la tardanza en la entrega ha generado además de los daños materiales, intereses moratorios y costos de transporte a causa de la falta del vehículo para el cumplimiento de las funciones de la empresa.</t>
  </si>
  <si>
    <t xml:space="preserve">120758556   APJ32544 </t>
  </si>
  <si>
    <t>22486159/0</t>
  </si>
  <si>
    <t>01/08/2022 AL 31/07/2023</t>
  </si>
  <si>
    <t>X</t>
  </si>
  <si>
    <r>
      <t xml:space="preserve">INDIQUE LA PLACA- </t>
    </r>
    <r>
      <rPr>
        <sz val="11"/>
        <color rgb="FFFF0000"/>
        <rFont val="Calibri"/>
        <family val="2"/>
        <scheme val="minor"/>
      </rPr>
      <t>GCN950</t>
    </r>
  </si>
  <si>
    <t>En el presente caso se estima la liquidación objetiva de las pretensiones por un monto total de $1.414.219.
1. Daño Emergente: Se reconoce el daño emergente sufrido por el asegurado, el señor OSCAR RICO TIBADUIZA, el cual correspode al valor de $1.414.219 por motivos de transporte, sin embargo, no se reconocerá la suma de $55.476.913 que se solicita como daño emergente sufrido por la empresa TRAQZ 
CONSTRUCCIONES SAS, pues no se encuentra prueba alguna dentro del acervo probatorio que sustente que la camioneta asegurada, en realidad se utilizara como elemento de la empresa y tampoco se allega prueba que sustente que dicha suma fue dejada de percibir por la entidad como causa de la no entrega del vehículo,  razón por la cual no se reconocerá dicha suma. Lo anterior en virtud de que, la Corte Suprema de Justicia, Sala de Casación Civil en Sentencia del 12 de junio de 2018 cuyo Magistrado Ponente fue el Doctor Luis Armando Tolosa Villabona señaló que, el perjuicio reclamado debe ser cierto y concreto y no meramente hipotético o eventual, teniendo el reclamante la carga de su demostración, por lo que, no será procedente reconocer suma alguna por este concepto.      2. Deducible: Aunque en la Póliza si se contempla la suma de $1.000.000 por concepto de deducible, lo cierto es que el demandante ya costeó dicha suma en razón de las reparaciones efectuadas por el siniestro que dio lugar al ingreso del vehículo al taller.</t>
  </si>
  <si>
    <t>La contingencia se califica como EVENTUAL, toda vez que: la poliza presta cobertura temporal y material, sin embargo, dependerá del debate probatorio acreditar si hubo responsabilidad alguna en cabeza de Allianz Seguros por la demora en la entrega de las piezas pendientes y, además hará parte del debate probatorio la acreditación de la nulidad relativa y de la alteración al estado del riesgo, debido al aparente uso de la empresa CONSTRUCCIONES TRAQZ S.A.S sobre el vehiculo asegurado.   
Lo primero que debe tomarse en consideración, es que la Póliza de Seguro Automóviles Individual Livianos Particulares No. 022486129 / 0, cuyo asegurado es ORLANDO RICO TIBADUIZA, presta cobertura temporal y material, de conformidad con los hechos y pretensiones expuestos en el líbelo de la demanda. Frente a la cobertura temporal, debe señalarse que el hecho, esto es, el accidente de tránsito en el que se produjeron daños al automotor ocurrió el 19 de noviembre de 2022, es decir, acaeció dentro de la vigencia de la póliza comprendida entre el 01 de agosto de 2022 y el 31 de julio de 2023. Aunado a ello, presta cobertura material en tanto ampara los daños por menor cuantía, pretensión que se le endilga a la Compañía de Seguros. 
Por otro lado, frente a la obligación indemnizatoria de ALLIANZ SEGUROS S.A. debe decirse que la única obligación por la que puede ser condenada la Compañía en este punto, es la entrega que se hace del vehículo con tema pendiente de bomber delantero, bocel RH, bocel guardafango por motivos de importación, que además, genera un retraso en la entrega y por ende genera gastos de transporte asumidos por el asegurado. En ese sentido, la contingencia se califica como eventual, porque en el caso de marras, como el vehiculo no fue entregado en las condiciones esperadas, a pesar de encontrarse en condiciones operativas, dependerá del debate probatorio acreditar que la tardanza en la entrega generó responsabilidad por parte de Allianz y gastos en cabeza del asegurado, además hará parte del debate probatorio la acreditación de la nulidad relativa y de la alteración al estado del riesgo, debido al aparente uso de la empresa CONSTRUCCIONES TRAQZ S.A.S sobre el vehiculo asegurado.
Todo lo anterior sin perjuicio del carácter contingente del proceso.</t>
  </si>
  <si>
    <t>EXCEPCIONES DE MERITO FRENTE A LA DEMANDA:
1. INEXISTENCIA DE RESPONSABILIDAD DE ALLIANZ SEGUROS S.A. POR CUMPLIMIENTO EN SUS DEBERES DE DILIGENCIA EN EL PROCESO DE REPARACIÓN DEL VEHÍCULO.
2. EN CUALQUIER CASO, EL RETRASO EN LA ENTREGA SE GENERÓ COMO CONSECUENCIA DE UN HECHO DE UN TERCERO.
3. FALTA DE MATERIAL PROBATORIO QUE SUSTENTELOS PERJUICIOS ALEGADOS.
4. FALTA DE INTERES ASEGURABLE EN CABEZA DE LA EMPRESA TRAQZ CONSTRUCCIONES SAS. 
5. NULIDAD RELATIVA POR INEXACTITUD EN LA DECLARACIÓN DE USABILIDAD DEL VEHÍCULO ASEGURADO.
6. TERMINACIÓN DEL CONTRATO POR AUSENCIA DE NOTIFICACIÓN DE LA ALTERACIÓN DEL ESTADO DEL RIESGO.
7. CARÁCTER MERAMENTE INDEMNIZATORIO DE LOS CONTRATOS DE SEGURO.
8. EN CUALQUIER CASO, DE NINGUNA FORMA SE PODRÁ EXCEDER EL LÍMITE DEL VALOR ASEGURADO EN LA PÓLIZA No. 022486129 / 0.
9. GENÉRICA O INNOMINADA Y OTRAS.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</si>
</sst>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6">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42" fontId="1" fillId="0" borderId="0" applyFont="0" applyFill="0" applyBorder="0" applyAlignment="0" applyProtection="0"/>
  </cellStyleXfs>
  <cellXfs count="104">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0" fontId="0" fillId="0" borderId="1" xfId="0" applyBorder="1" applyAlignment="1">
      <alignment horizontal="justify" vertical="top" wrapText="1"/>
    </xf>
    <xf numFmtId="0" fontId="7" fillId="0" borderId="1" xfId="4" applyBorder="1" applyAlignment="1">
      <alignment horizontal="justify" vertical="top" wrapText="1"/>
    </xf>
    <xf numFmtId="0" fontId="7" fillId="0" borderId="1" xfId="3"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3"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1" xfId="0" applyBorder="1" applyAlignment="1" applyProtection="1">
      <alignment horizontal="justify" vertical="top"/>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6">
    <cellStyle name="Hipervínculo" xfId="4" builtinId="8"/>
    <cellStyle name="Hyperlink" xfId="3" xr:uid="{00000000-000B-0000-0000-000008000000}"/>
    <cellStyle name="Moneda [0]" xfId="1" builtinId="7"/>
    <cellStyle name="Moneda [0] 2" xfId="5" xr:uid="{D26D470A-8BE6-49E8-9CA4-990B4BA63DE4}"/>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50</xdr:row>
      <xdr:rowOff>0</xdr:rowOff>
    </xdr:from>
    <xdr:to>
      <xdr:col>3</xdr:col>
      <xdr:colOff>0</xdr:colOff>
      <xdr:row>89</xdr:row>
      <xdr:rowOff>77248</xdr:rowOff>
    </xdr:to>
    <xdr:pic>
      <xdr:nvPicPr>
        <xdr:cNvPr id="2" name="Imagen 1">
          <a:extLst>
            <a:ext uri="{FF2B5EF4-FFF2-40B4-BE49-F238E27FC236}">
              <a16:creationId xmlns:a16="http://schemas.microsoft.com/office/drawing/2014/main" id="{3725EA36-EF93-6256-6D89-AB90EE31BFBB}"/>
            </a:ext>
          </a:extLst>
        </xdr:cNvPr>
        <xdr:cNvPicPr>
          <a:picLocks noChangeAspect="1"/>
        </xdr:cNvPicPr>
      </xdr:nvPicPr>
      <xdr:blipFill>
        <a:blip xmlns:r="http://schemas.openxmlformats.org/officeDocument/2006/relationships" r:embed="rId1"/>
        <a:stretch>
          <a:fillRect/>
        </a:stretch>
      </xdr:blipFill>
      <xdr:spPr>
        <a:xfrm>
          <a:off x="0" y="9582150"/>
          <a:ext cx="11430000" cy="750674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27" zoomScale="145" zoomScaleNormal="145" workbookViewId="0">
      <selection activeCell="B25" sqref="B25:C27"/>
    </sheetView>
  </sheetViews>
  <sheetFormatPr baseColWidth="10" defaultColWidth="0" defaultRowHeight="14.4" x14ac:dyDescent="0.3"/>
  <cols>
    <col min="1" max="1" width="53.5546875" style="8" customWidth="1"/>
    <col min="2" max="2" width="55.109375" style="8" customWidth="1"/>
    <col min="3" max="3" width="19.109375" style="8" customWidth="1"/>
    <col min="4" max="16384" width="11.44140625" style="2" hidden="1"/>
  </cols>
  <sheetData>
    <row r="1" spans="1:3" ht="18" x14ac:dyDescent="0.3">
      <c r="A1" s="54" t="s">
        <v>0</v>
      </c>
      <c r="B1" s="54"/>
      <c r="C1" s="54"/>
    </row>
    <row r="2" spans="1:3" x14ac:dyDescent="0.3">
      <c r="A2" s="5" t="s">
        <v>1</v>
      </c>
      <c r="B2" s="57" t="s">
        <v>156</v>
      </c>
      <c r="C2" s="58"/>
    </row>
    <row r="3" spans="1:3" x14ac:dyDescent="0.3">
      <c r="A3" s="5" t="s">
        <v>2</v>
      </c>
      <c r="B3" s="55" t="s">
        <v>157</v>
      </c>
      <c r="C3" s="56"/>
    </row>
    <row r="4" spans="1:3" x14ac:dyDescent="0.3">
      <c r="A4" s="5" t="s">
        <v>3</v>
      </c>
      <c r="B4" s="55" t="s">
        <v>158</v>
      </c>
      <c r="C4" s="56"/>
    </row>
    <row r="5" spans="1:3" ht="31.5" customHeight="1" x14ac:dyDescent="0.3">
      <c r="A5" s="5" t="s">
        <v>167</v>
      </c>
      <c r="B5" s="55" t="s">
        <v>159</v>
      </c>
      <c r="C5" s="56"/>
    </row>
    <row r="6" spans="1:3" x14ac:dyDescent="0.3">
      <c r="A6" s="5" t="s">
        <v>5</v>
      </c>
      <c r="B6" s="50" t="s">
        <v>125</v>
      </c>
      <c r="C6" s="50"/>
    </row>
    <row r="7" spans="1:3" x14ac:dyDescent="0.3">
      <c r="A7" s="27" t="s">
        <v>6</v>
      </c>
      <c r="B7" s="55" t="s">
        <v>151</v>
      </c>
      <c r="C7" s="56"/>
    </row>
    <row r="8" spans="1:3" ht="23.1" customHeight="1" x14ac:dyDescent="0.3">
      <c r="A8" s="28" t="s">
        <v>7</v>
      </c>
      <c r="B8" s="50" t="s">
        <v>168</v>
      </c>
      <c r="C8" s="50"/>
    </row>
    <row r="9" spans="1:3" x14ac:dyDescent="0.3">
      <c r="A9" s="28" t="s">
        <v>8</v>
      </c>
      <c r="B9" s="47" t="s">
        <v>171</v>
      </c>
      <c r="C9" s="50"/>
    </row>
    <row r="10" spans="1:3" x14ac:dyDescent="0.3">
      <c r="A10" s="28" t="s">
        <v>9</v>
      </c>
      <c r="B10" s="47" t="s">
        <v>171</v>
      </c>
      <c r="C10" s="47"/>
    </row>
    <row r="11" spans="1:3" ht="30" customHeight="1" x14ac:dyDescent="0.3">
      <c r="A11" s="29" t="s">
        <v>10</v>
      </c>
      <c r="B11" s="47" t="s">
        <v>171</v>
      </c>
      <c r="C11" s="47"/>
    </row>
    <row r="12" spans="1:3" ht="30" customHeight="1" x14ac:dyDescent="0.3">
      <c r="A12" s="5" t="s">
        <v>11</v>
      </c>
      <c r="B12" s="48" t="s">
        <v>171</v>
      </c>
      <c r="C12" s="49"/>
    </row>
    <row r="13" spans="1:3" x14ac:dyDescent="0.3">
      <c r="A13" s="5" t="s">
        <v>12</v>
      </c>
      <c r="B13" s="50" t="s">
        <v>171</v>
      </c>
      <c r="C13" s="50"/>
    </row>
    <row r="14" spans="1:3" x14ac:dyDescent="0.3">
      <c r="A14" s="5" t="s">
        <v>13</v>
      </c>
      <c r="B14" s="51" t="s">
        <v>171</v>
      </c>
      <c r="C14" s="50"/>
    </row>
    <row r="15" spans="1:3" x14ac:dyDescent="0.3">
      <c r="A15" s="5" t="s">
        <v>14</v>
      </c>
      <c r="B15" s="50" t="s">
        <v>171</v>
      </c>
      <c r="C15" s="50"/>
    </row>
    <row r="16" spans="1:3" x14ac:dyDescent="0.3">
      <c r="A16" s="5" t="s">
        <v>15</v>
      </c>
      <c r="B16" s="50" t="s">
        <v>171</v>
      </c>
      <c r="C16" s="50"/>
    </row>
    <row r="17" spans="1:3" ht="15" customHeight="1" x14ac:dyDescent="0.3">
      <c r="A17" s="5" t="s">
        <v>16</v>
      </c>
      <c r="B17" s="47" t="s">
        <v>171</v>
      </c>
      <c r="C17" s="47"/>
    </row>
    <row r="18" spans="1:3" x14ac:dyDescent="0.3">
      <c r="A18" s="5" t="s">
        <v>17</v>
      </c>
      <c r="B18" s="47" t="s">
        <v>171</v>
      </c>
      <c r="C18" s="47"/>
    </row>
    <row r="19" spans="1:3" ht="18.75" customHeight="1" x14ac:dyDescent="0.3">
      <c r="A19" s="5" t="s">
        <v>18</v>
      </c>
      <c r="B19" s="47" t="s">
        <v>171</v>
      </c>
      <c r="C19" s="47"/>
    </row>
    <row r="20" spans="1:3" x14ac:dyDescent="0.3">
      <c r="A20" s="5" t="s">
        <v>19</v>
      </c>
      <c r="B20" s="47" t="s">
        <v>171</v>
      </c>
      <c r="C20" s="47"/>
    </row>
    <row r="21" spans="1:3" ht="17.25" customHeight="1" x14ac:dyDescent="0.3">
      <c r="A21" s="5" t="s">
        <v>20</v>
      </c>
      <c r="B21" s="47" t="s">
        <v>171</v>
      </c>
      <c r="C21" s="47"/>
    </row>
    <row r="22" spans="1:3" x14ac:dyDescent="0.3">
      <c r="A22" s="28" t="s">
        <v>21</v>
      </c>
      <c r="B22" s="44" t="s">
        <v>160</v>
      </c>
      <c r="C22" s="44"/>
    </row>
    <row r="23" spans="1:3" x14ac:dyDescent="0.3">
      <c r="A23" s="28" t="s">
        <v>22</v>
      </c>
      <c r="B23" s="46" t="s">
        <v>161</v>
      </c>
      <c r="C23" s="44"/>
    </row>
    <row r="24" spans="1:3" x14ac:dyDescent="0.3">
      <c r="A24" s="28" t="s">
        <v>23</v>
      </c>
      <c r="B24" s="46" t="s">
        <v>162</v>
      </c>
      <c r="C24" s="44"/>
    </row>
    <row r="25" spans="1:3" x14ac:dyDescent="0.3">
      <c r="A25" s="59" t="s">
        <v>24</v>
      </c>
      <c r="B25" s="44" t="s">
        <v>172</v>
      </c>
      <c r="C25" s="45"/>
    </row>
    <row r="26" spans="1:3" x14ac:dyDescent="0.3">
      <c r="A26" s="59"/>
      <c r="B26" s="45"/>
      <c r="C26" s="45"/>
    </row>
    <row r="27" spans="1:3" ht="100.5" customHeight="1" x14ac:dyDescent="0.3">
      <c r="A27" s="59"/>
      <c r="B27" s="45"/>
      <c r="C27" s="45"/>
    </row>
    <row r="28" spans="1:3" x14ac:dyDescent="0.3">
      <c r="A28" s="28" t="s">
        <v>25</v>
      </c>
      <c r="B28" s="45" t="s">
        <v>170</v>
      </c>
      <c r="C28" s="45"/>
    </row>
    <row r="29" spans="1:3" x14ac:dyDescent="0.3">
      <c r="A29" s="28" t="s">
        <v>26</v>
      </c>
      <c r="B29" s="45" t="s">
        <v>169</v>
      </c>
      <c r="C29" s="45"/>
    </row>
    <row r="30" spans="1:3" x14ac:dyDescent="0.3">
      <c r="A30" s="28" t="s">
        <v>27</v>
      </c>
      <c r="B30" s="45" t="s">
        <v>163</v>
      </c>
      <c r="C30" s="45"/>
    </row>
    <row r="31" spans="1:3" x14ac:dyDescent="0.3">
      <c r="A31" s="28" t="s">
        <v>28</v>
      </c>
      <c r="B31" s="45">
        <v>22486159</v>
      </c>
      <c r="C31" s="45"/>
    </row>
    <row r="32" spans="1:3" x14ac:dyDescent="0.3">
      <c r="A32" s="28" t="s">
        <v>29</v>
      </c>
      <c r="B32" s="52" t="s">
        <v>164</v>
      </c>
      <c r="C32" s="53"/>
    </row>
    <row r="33" spans="1:3" x14ac:dyDescent="0.3">
      <c r="A33" s="5" t="s">
        <v>30</v>
      </c>
      <c r="B33" s="51" t="s">
        <v>165</v>
      </c>
      <c r="C33" s="51"/>
    </row>
    <row r="34" spans="1:3" ht="43.2" x14ac:dyDescent="0.3">
      <c r="A34" s="5" t="s">
        <v>31</v>
      </c>
      <c r="B34" s="51" t="s">
        <v>166</v>
      </c>
      <c r="C34" s="50"/>
    </row>
    <row r="37" spans="1:3" ht="15" customHeight="1" x14ac:dyDescent="0.3"/>
    <row r="38" spans="1:3" ht="15" customHeight="1" x14ac:dyDescent="0.3"/>
    <row r="45" spans="1:3" ht="15" customHeight="1" x14ac:dyDescent="0.3"/>
    <row r="50" spans="6:6" ht="18" customHeight="1" x14ac:dyDescent="0.3"/>
    <row r="53" spans="6:6" x14ac:dyDescent="0.3">
      <c r="F53" s="4"/>
    </row>
    <row r="54" spans="6:6" x14ac:dyDescent="0.3">
      <c r="F54" s="4"/>
    </row>
    <row r="55" spans="6:6" x14ac:dyDescent="0.3">
      <c r="F55" s="4"/>
    </row>
    <row r="66" ht="36" customHeight="1" x14ac:dyDescent="0.3"/>
    <row r="78" ht="33.75" customHeight="1" x14ac:dyDescent="0.3"/>
    <row r="79" ht="33.75" customHeight="1" x14ac:dyDescent="0.3"/>
    <row r="80" ht="33.75" customHeight="1" x14ac:dyDescent="0.3"/>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opLeftCell="A22" zoomScaleNormal="100" workbookViewId="0">
      <selection activeCell="B6" sqref="B6:C6"/>
    </sheetView>
  </sheetViews>
  <sheetFormatPr baseColWidth="10" defaultColWidth="0" defaultRowHeight="14.4" x14ac:dyDescent="0.3"/>
  <cols>
    <col min="1" max="1" width="49.88671875" customWidth="1"/>
    <col min="2" max="2" width="31.44140625" customWidth="1"/>
    <col min="3" max="3" width="90.109375" customWidth="1"/>
    <col min="4" max="16384" width="11.44140625" hidden="1"/>
  </cols>
  <sheetData>
    <row r="1" spans="1:3" ht="18" x14ac:dyDescent="0.3">
      <c r="A1" s="60" t="s">
        <v>32</v>
      </c>
      <c r="B1" s="60"/>
      <c r="C1" s="60"/>
    </row>
    <row r="2" spans="1:3" ht="15.75" customHeight="1" x14ac:dyDescent="0.3">
      <c r="A2" s="20" t="s">
        <v>33</v>
      </c>
      <c r="B2" s="61" t="s">
        <v>173</v>
      </c>
      <c r="C2" s="62"/>
    </row>
    <row r="3" spans="1:3" s="2" customFormat="1" x14ac:dyDescent="0.3">
      <c r="A3" s="5" t="s">
        <v>1</v>
      </c>
      <c r="B3" s="50" t="str">
        <f>'AUTOS  NOTA 322'!B2:C2</f>
        <v>11001 40 03 035 2024 00838 00</v>
      </c>
      <c r="C3" s="50"/>
    </row>
    <row r="4" spans="1:3" s="2" customFormat="1" x14ac:dyDescent="0.3">
      <c r="A4" s="5" t="s">
        <v>2</v>
      </c>
      <c r="B4" s="50" t="str">
        <f>'AUTOS  NOTA 322'!B3:C3</f>
        <v>Juzgado 35 Civil Municipal de Bogotá</v>
      </c>
      <c r="C4" s="50"/>
    </row>
    <row r="5" spans="1:3" s="2" customFormat="1" x14ac:dyDescent="0.3">
      <c r="A5" s="5" t="s">
        <v>3</v>
      </c>
      <c r="B5" s="50" t="str">
        <f>'AUTOS  NOTA 322'!B4:C4</f>
        <v>Allianz Seguros S.A.</v>
      </c>
      <c r="C5" s="50"/>
    </row>
    <row r="6" spans="1:3" s="2" customFormat="1" x14ac:dyDescent="0.3">
      <c r="A6" s="5" t="s">
        <v>4</v>
      </c>
      <c r="B6" s="50" t="str">
        <f>'AUTOS  NOTA 322'!B5:C5</f>
        <v>Orlando Rico Tibaduiza y TRAQZ CONSTRUCCIONES SAS.</v>
      </c>
      <c r="C6" s="50"/>
    </row>
    <row r="7" spans="1:3" s="2" customFormat="1" x14ac:dyDescent="0.3">
      <c r="A7" s="5" t="s">
        <v>5</v>
      </c>
      <c r="B7" s="50" t="str">
        <f>'AUTOS  NOTA 322'!B6:C6</f>
        <v>DEMANDA DIRECTA</v>
      </c>
      <c r="C7" s="50"/>
    </row>
    <row r="8" spans="1:3" s="2" customFormat="1" x14ac:dyDescent="0.3">
      <c r="A8" s="31" t="s">
        <v>34</v>
      </c>
      <c r="B8" s="50" t="str">
        <f>'AUTOS  NOTA 322'!B7:C8</f>
        <v>No aplica. Se trata de un caso de daños.</v>
      </c>
      <c r="C8" s="50"/>
    </row>
    <row r="9" spans="1:3" x14ac:dyDescent="0.3">
      <c r="A9" s="20" t="s">
        <v>35</v>
      </c>
      <c r="B9" s="50" t="s">
        <v>174</v>
      </c>
      <c r="C9" s="50"/>
    </row>
    <row r="10" spans="1:3" x14ac:dyDescent="0.3">
      <c r="A10" s="20" t="s">
        <v>36</v>
      </c>
      <c r="B10" s="50" t="s">
        <v>151</v>
      </c>
      <c r="C10" s="50"/>
    </row>
    <row r="11" spans="1:3" x14ac:dyDescent="0.3">
      <c r="A11" s="20" t="s">
        <v>38</v>
      </c>
      <c r="B11" s="75">
        <v>74800000</v>
      </c>
      <c r="C11" s="76"/>
    </row>
    <row r="12" spans="1:3" x14ac:dyDescent="0.3">
      <c r="A12" s="20" t="s">
        <v>39</v>
      </c>
      <c r="B12" s="75">
        <v>1000000</v>
      </c>
      <c r="C12" s="76"/>
    </row>
    <row r="13" spans="1:3" x14ac:dyDescent="0.3">
      <c r="A13" s="20" t="s">
        <v>40</v>
      </c>
      <c r="B13" s="55" t="s">
        <v>116</v>
      </c>
      <c r="C13" s="56"/>
    </row>
    <row r="14" spans="1:3" x14ac:dyDescent="0.3">
      <c r="A14" s="20" t="s">
        <v>41</v>
      </c>
      <c r="B14" s="47" t="s">
        <v>175</v>
      </c>
      <c r="C14" s="50"/>
    </row>
    <row r="15" spans="1:3" x14ac:dyDescent="0.3">
      <c r="A15" s="20" t="s">
        <v>42</v>
      </c>
      <c r="B15" s="50" t="s">
        <v>111</v>
      </c>
      <c r="C15" s="50"/>
    </row>
    <row r="16" spans="1:3" x14ac:dyDescent="0.3">
      <c r="A16" s="20" t="s">
        <v>43</v>
      </c>
      <c r="B16" s="50"/>
      <c r="C16" s="50"/>
    </row>
    <row r="17" spans="1:3" x14ac:dyDescent="0.3">
      <c r="A17" s="77" t="s">
        <v>44</v>
      </c>
      <c r="B17" s="50"/>
      <c r="C17" s="50"/>
    </row>
    <row r="18" spans="1:3" x14ac:dyDescent="0.3">
      <c r="A18" s="78"/>
      <c r="B18" s="10" t="s">
        <v>45</v>
      </c>
      <c r="C18" s="10" t="s">
        <v>46</v>
      </c>
    </row>
    <row r="19" spans="1:3" x14ac:dyDescent="0.3">
      <c r="A19" s="78"/>
      <c r="B19" s="6" t="s">
        <v>47</v>
      </c>
      <c r="C19" s="6"/>
    </row>
    <row r="20" spans="1:3" x14ac:dyDescent="0.3">
      <c r="A20" s="78"/>
      <c r="B20" s="6"/>
      <c r="C20" s="6"/>
    </row>
    <row r="21" spans="1:3" x14ac:dyDescent="0.3">
      <c r="A21" s="79"/>
      <c r="B21" s="6"/>
      <c r="C21" s="6"/>
    </row>
    <row r="22" spans="1:3" x14ac:dyDescent="0.3">
      <c r="A22" s="20" t="s">
        <v>48</v>
      </c>
      <c r="B22" s="50" t="s">
        <v>118</v>
      </c>
      <c r="C22" s="50"/>
    </row>
    <row r="23" spans="1:3" x14ac:dyDescent="0.3">
      <c r="A23" s="20" t="s">
        <v>49</v>
      </c>
      <c r="B23" s="61" t="s">
        <v>118</v>
      </c>
      <c r="C23" s="62"/>
    </row>
    <row r="24" spans="1:3" x14ac:dyDescent="0.3">
      <c r="A24" s="20" t="s">
        <v>50</v>
      </c>
      <c r="B24" s="50" t="s">
        <v>135</v>
      </c>
      <c r="C24" s="50"/>
    </row>
    <row r="25" spans="1:3" x14ac:dyDescent="0.3">
      <c r="A25" s="20" t="s">
        <v>51</v>
      </c>
      <c r="B25" s="50"/>
      <c r="C25" s="50"/>
    </row>
    <row r="26" spans="1:3" x14ac:dyDescent="0.3">
      <c r="A26" s="20" t="s">
        <v>52</v>
      </c>
      <c r="B26" s="50"/>
      <c r="C26" s="50"/>
    </row>
    <row r="27" spans="1:3" x14ac:dyDescent="0.3">
      <c r="A27" s="19" t="s">
        <v>53</v>
      </c>
      <c r="B27" s="50" t="s">
        <v>118</v>
      </c>
      <c r="C27" s="50"/>
    </row>
    <row r="28" spans="1:3" x14ac:dyDescent="0.3">
      <c r="A28" s="63" t="s">
        <v>54</v>
      </c>
      <c r="B28" s="63"/>
      <c r="C28" s="63"/>
    </row>
    <row r="29" spans="1:3" x14ac:dyDescent="0.3">
      <c r="A29" s="73" t="s">
        <v>55</v>
      </c>
      <c r="B29" s="74"/>
      <c r="C29" s="11" t="s">
        <v>176</v>
      </c>
    </row>
    <row r="30" spans="1:3" x14ac:dyDescent="0.3">
      <c r="A30" s="73" t="s">
        <v>56</v>
      </c>
      <c r="B30" s="74"/>
      <c r="C30" s="11" t="s">
        <v>176</v>
      </c>
    </row>
    <row r="31" spans="1:3" x14ac:dyDescent="0.3">
      <c r="A31" s="73" t="s">
        <v>57</v>
      </c>
      <c r="B31" s="74"/>
      <c r="C31" s="12" t="s">
        <v>176</v>
      </c>
    </row>
    <row r="32" spans="1:3" x14ac:dyDescent="0.3">
      <c r="A32" s="73" t="s">
        <v>58</v>
      </c>
      <c r="B32" s="74"/>
      <c r="C32" s="11" t="s">
        <v>176</v>
      </c>
    </row>
    <row r="33" spans="1:3" x14ac:dyDescent="0.3">
      <c r="A33" s="73" t="s">
        <v>59</v>
      </c>
      <c r="B33" s="74"/>
      <c r="C33" s="11"/>
    </row>
    <row r="34" spans="1:3" x14ac:dyDescent="0.3">
      <c r="A34" s="73" t="s">
        <v>60</v>
      </c>
      <c r="B34" s="74"/>
      <c r="C34" s="13"/>
    </row>
    <row r="35" spans="1:3" x14ac:dyDescent="0.3">
      <c r="A35" s="64" t="s">
        <v>61</v>
      </c>
      <c r="B35" s="65"/>
      <c r="C35" s="14"/>
    </row>
    <row r="36" spans="1:3" x14ac:dyDescent="0.3">
      <c r="A36" s="64" t="s">
        <v>62</v>
      </c>
      <c r="B36" s="65"/>
      <c r="C36" s="15"/>
    </row>
    <row r="37" spans="1:3" x14ac:dyDescent="0.3">
      <c r="A37" s="66" t="s">
        <v>63</v>
      </c>
      <c r="B37" s="67"/>
      <c r="C37" s="15"/>
    </row>
    <row r="38" spans="1:3" x14ac:dyDescent="0.3">
      <c r="A38" s="68"/>
      <c r="B38" s="69"/>
      <c r="C38" s="15"/>
    </row>
    <row r="39" spans="1:3" x14ac:dyDescent="0.3">
      <c r="A39" s="70"/>
      <c r="B39" s="71"/>
      <c r="C39" s="15"/>
    </row>
    <row r="40" spans="1:3" x14ac:dyDescent="0.3">
      <c r="A40" s="72" t="s">
        <v>64</v>
      </c>
      <c r="B40" s="72"/>
      <c r="C40" s="72"/>
    </row>
    <row r="41" spans="1:3" x14ac:dyDescent="0.3">
      <c r="A41" s="17" t="s">
        <v>65</v>
      </c>
      <c r="B41" s="18"/>
      <c r="C41" s="15"/>
    </row>
    <row r="42" spans="1:3" x14ac:dyDescent="0.3">
      <c r="A42" s="64" t="s">
        <v>66</v>
      </c>
      <c r="B42" s="65"/>
      <c r="C42" s="15"/>
    </row>
    <row r="43" spans="1:3" x14ac:dyDescent="0.3">
      <c r="A43" s="64" t="s">
        <v>67</v>
      </c>
      <c r="B43" s="65"/>
      <c r="C43" s="15"/>
    </row>
    <row r="44" spans="1:3" x14ac:dyDescent="0.3">
      <c r="A44" s="17" t="s">
        <v>68</v>
      </c>
      <c r="B44" s="18"/>
      <c r="C44" s="15"/>
    </row>
    <row r="45" spans="1:3" x14ac:dyDescent="0.3">
      <c r="A45" s="17" t="s">
        <v>69</v>
      </c>
      <c r="B45" s="18"/>
      <c r="C45" s="15"/>
    </row>
    <row r="46" spans="1:3" x14ac:dyDescent="0.3">
      <c r="A46" s="64" t="s">
        <v>70</v>
      </c>
      <c r="B46" s="65"/>
      <c r="C46" s="15"/>
    </row>
    <row r="47" spans="1:3" x14ac:dyDescent="0.3">
      <c r="A47" s="17" t="s">
        <v>71</v>
      </c>
      <c r="B47" s="16"/>
      <c r="C47" s="15"/>
    </row>
    <row r="48" spans="1:3" x14ac:dyDescent="0.3">
      <c r="A48" s="64" t="s">
        <v>72</v>
      </c>
      <c r="B48" s="65"/>
      <c r="C48" s="15"/>
    </row>
    <row r="49" spans="1:3" x14ac:dyDescent="0.3">
      <c r="A49" s="64" t="s">
        <v>73</v>
      </c>
      <c r="B49" s="65"/>
      <c r="C49" s="15"/>
    </row>
    <row r="50" spans="1:3" x14ac:dyDescent="0.3">
      <c r="A50" s="64" t="s">
        <v>63</v>
      </c>
      <c r="B50" s="65"/>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topLeftCell="A40" zoomScale="115" zoomScaleNormal="115" workbookViewId="0">
      <selection activeCell="B41" sqref="B41:C41"/>
    </sheetView>
  </sheetViews>
  <sheetFormatPr baseColWidth="10" defaultColWidth="0" defaultRowHeight="14.4" x14ac:dyDescent="0.3"/>
  <cols>
    <col min="1" max="1" width="41.88671875" customWidth="1"/>
    <col min="2" max="2" width="35.44140625" customWidth="1"/>
    <col min="3" max="3" width="54.88671875" customWidth="1"/>
    <col min="4" max="8" width="11.44140625" hidden="1" customWidth="1"/>
    <col min="9" max="9" width="12" hidden="1" customWidth="1"/>
    <col min="10" max="16384" width="11.44140625" hidden="1"/>
  </cols>
  <sheetData>
    <row r="1" spans="1:9" ht="18" x14ac:dyDescent="0.3">
      <c r="A1" s="60" t="s">
        <v>74</v>
      </c>
      <c r="B1" s="60"/>
      <c r="C1" s="60"/>
    </row>
    <row r="2" spans="1:9" ht="15" customHeight="1" x14ac:dyDescent="0.3">
      <c r="A2" s="35" t="s">
        <v>33</v>
      </c>
      <c r="B2" s="85" t="str">
        <f>'AUTOS NOTA 321'!B2:C2</f>
        <v xml:space="preserve">120758556   APJ32544 </v>
      </c>
      <c r="C2" s="86"/>
    </row>
    <row r="3" spans="1:9" x14ac:dyDescent="0.3">
      <c r="A3" s="36" t="s">
        <v>1</v>
      </c>
      <c r="B3" s="80" t="s">
        <v>156</v>
      </c>
      <c r="C3" s="80"/>
    </row>
    <row r="4" spans="1:9" x14ac:dyDescent="0.3">
      <c r="A4" s="36" t="s">
        <v>2</v>
      </c>
      <c r="B4" s="80" t="s">
        <v>157</v>
      </c>
      <c r="C4" s="80"/>
    </row>
    <row r="5" spans="1:9" x14ac:dyDescent="0.3">
      <c r="A5" s="36" t="s">
        <v>3</v>
      </c>
      <c r="B5" s="80" t="s">
        <v>158</v>
      </c>
      <c r="C5" s="80"/>
    </row>
    <row r="6" spans="1:9" ht="15" customHeight="1" x14ac:dyDescent="0.3">
      <c r="A6" s="36" t="s">
        <v>4</v>
      </c>
      <c r="B6" s="80" t="s">
        <v>159</v>
      </c>
      <c r="C6" s="80"/>
    </row>
    <row r="7" spans="1:9" x14ac:dyDescent="0.3">
      <c r="A7" s="36" t="s">
        <v>5</v>
      </c>
      <c r="B7" s="80" t="s">
        <v>125</v>
      </c>
      <c r="C7" s="80"/>
    </row>
    <row r="8" spans="1:9" x14ac:dyDescent="0.3">
      <c r="A8" s="38" t="s">
        <v>34</v>
      </c>
      <c r="B8" s="80" t="str">
        <f>'AUTOS  NOTA 322'!B7:C8</f>
        <v>No aplica. Se trata de un caso de daños.</v>
      </c>
      <c r="C8" s="80"/>
    </row>
    <row r="9" spans="1:9" ht="28.8" x14ac:dyDescent="0.3">
      <c r="A9" s="36" t="s">
        <v>75</v>
      </c>
      <c r="B9" s="83">
        <f>SUM(C11,C12,C14,C15,C17)</f>
        <v>56903521</v>
      </c>
      <c r="C9" s="84"/>
    </row>
    <row r="10" spans="1:9" x14ac:dyDescent="0.3">
      <c r="A10" s="89" t="s">
        <v>76</v>
      </c>
      <c r="B10" s="87" t="s">
        <v>77</v>
      </c>
      <c r="C10" s="88"/>
    </row>
    <row r="11" spans="1:9" x14ac:dyDescent="0.3">
      <c r="A11" s="89"/>
      <c r="B11" s="37" t="s">
        <v>78</v>
      </c>
      <c r="C11" s="32"/>
    </row>
    <row r="12" spans="1:9" x14ac:dyDescent="0.3">
      <c r="A12" s="89"/>
      <c r="B12" s="37"/>
      <c r="C12" s="32"/>
    </row>
    <row r="13" spans="1:9" x14ac:dyDescent="0.3">
      <c r="A13" s="89"/>
      <c r="B13" s="87"/>
      <c r="C13" s="88"/>
    </row>
    <row r="14" spans="1:9" x14ac:dyDescent="0.3">
      <c r="A14" s="89"/>
      <c r="B14" s="37" t="s">
        <v>80</v>
      </c>
      <c r="C14" s="40"/>
    </row>
    <row r="15" spans="1:9" x14ac:dyDescent="0.3">
      <c r="A15" s="89"/>
      <c r="B15" s="37" t="s">
        <v>81</v>
      </c>
      <c r="C15" s="40"/>
      <c r="E15" t="s">
        <v>82</v>
      </c>
      <c r="F15" s="22">
        <v>0.7</v>
      </c>
    </row>
    <row r="16" spans="1:9" x14ac:dyDescent="0.3">
      <c r="A16" s="89"/>
      <c r="B16" s="87" t="s">
        <v>83</v>
      </c>
      <c r="C16" s="88"/>
      <c r="E16" t="s">
        <v>84</v>
      </c>
      <c r="F16" s="23">
        <v>0.3</v>
      </c>
      <c r="I16" s="25"/>
    </row>
    <row r="17" spans="1:9" x14ac:dyDescent="0.3">
      <c r="A17" s="89"/>
      <c r="B17" s="37" t="s">
        <v>79</v>
      </c>
      <c r="C17" s="41">
        <v>56903521</v>
      </c>
      <c r="F17" s="26"/>
      <c r="I17" s="25"/>
    </row>
    <row r="18" spans="1:9" ht="23.25" customHeight="1" x14ac:dyDescent="0.3">
      <c r="A18" s="39" t="s">
        <v>85</v>
      </c>
      <c r="B18" s="85" t="s">
        <v>84</v>
      </c>
      <c r="C18" s="86"/>
    </row>
    <row r="19" spans="1:9" ht="57.6" x14ac:dyDescent="0.3">
      <c r="A19" s="36" t="s">
        <v>86</v>
      </c>
      <c r="B19" s="96" t="s">
        <v>179</v>
      </c>
      <c r="C19" s="97"/>
    </row>
    <row r="20" spans="1:9" ht="15" customHeight="1" x14ac:dyDescent="0.3">
      <c r="A20" s="21" t="s">
        <v>87</v>
      </c>
      <c r="B20" s="93">
        <f>((C22+C23+C25+C26+C30+C28+C32+C34+C29+C33)-C37)*C36*C38</f>
        <v>1414219</v>
      </c>
      <c r="C20" s="93"/>
    </row>
    <row r="21" spans="1:9" x14ac:dyDescent="0.3">
      <c r="A21" s="7" t="s">
        <v>88</v>
      </c>
      <c r="B21" s="98" t="s">
        <v>77</v>
      </c>
      <c r="C21" s="99"/>
    </row>
    <row r="22" spans="1:9" x14ac:dyDescent="0.3">
      <c r="A22" s="81"/>
      <c r="B22" s="37" t="s">
        <v>78</v>
      </c>
      <c r="C22" s="32">
        <v>0</v>
      </c>
    </row>
    <row r="23" spans="1:9" x14ac:dyDescent="0.3">
      <c r="A23" s="82"/>
      <c r="B23" s="37" t="s">
        <v>79</v>
      </c>
      <c r="C23" s="32">
        <v>0</v>
      </c>
    </row>
    <row r="24" spans="1:9" x14ac:dyDescent="0.3">
      <c r="A24" s="82"/>
      <c r="B24" s="87" t="s">
        <v>89</v>
      </c>
      <c r="C24" s="88"/>
    </row>
    <row r="25" spans="1:9" x14ac:dyDescent="0.3">
      <c r="A25" s="82"/>
      <c r="B25" s="37" t="s">
        <v>80</v>
      </c>
      <c r="C25" s="32">
        <v>0</v>
      </c>
    </row>
    <row r="26" spans="1:9" ht="29.1" customHeight="1" x14ac:dyDescent="0.3">
      <c r="A26" s="82"/>
      <c r="B26" s="37" t="s">
        <v>90</v>
      </c>
      <c r="C26" s="32">
        <v>0</v>
      </c>
    </row>
    <row r="27" spans="1:9" x14ac:dyDescent="0.3">
      <c r="A27" s="82"/>
      <c r="B27" s="87" t="s">
        <v>91</v>
      </c>
      <c r="C27" s="88"/>
    </row>
    <row r="28" spans="1:9" x14ac:dyDescent="0.3">
      <c r="A28" s="82"/>
      <c r="B28" s="37" t="s">
        <v>177</v>
      </c>
      <c r="C28" s="32">
        <v>0</v>
      </c>
    </row>
    <row r="29" spans="1:9" x14ac:dyDescent="0.3">
      <c r="A29" s="82"/>
      <c r="B29" s="37" t="s">
        <v>78</v>
      </c>
      <c r="C29" s="32">
        <v>0</v>
      </c>
    </row>
    <row r="30" spans="1:9" x14ac:dyDescent="0.3">
      <c r="A30" s="82"/>
      <c r="B30" s="37" t="s">
        <v>79</v>
      </c>
      <c r="C30" s="32">
        <v>1414219</v>
      </c>
    </row>
    <row r="31" spans="1:9" x14ac:dyDescent="0.3">
      <c r="A31" s="82"/>
      <c r="B31" s="87" t="s">
        <v>92</v>
      </c>
      <c r="C31" s="88"/>
    </row>
    <row r="32" spans="1:9" x14ac:dyDescent="0.3">
      <c r="A32" s="82"/>
      <c r="B32" s="37"/>
      <c r="C32" s="32"/>
    </row>
    <row r="33" spans="1:3" x14ac:dyDescent="0.3">
      <c r="A33" s="82"/>
      <c r="B33" s="37" t="s">
        <v>78</v>
      </c>
      <c r="C33" s="32">
        <v>0</v>
      </c>
    </row>
    <row r="34" spans="1:3" x14ac:dyDescent="0.3">
      <c r="A34" s="82"/>
      <c r="B34" s="37" t="s">
        <v>79</v>
      </c>
      <c r="C34" s="32">
        <v>0</v>
      </c>
    </row>
    <row r="35" spans="1:3" x14ac:dyDescent="0.3">
      <c r="A35" s="82"/>
      <c r="B35" s="87" t="s">
        <v>93</v>
      </c>
      <c r="C35" s="88"/>
    </row>
    <row r="36" spans="1:3" x14ac:dyDescent="0.3">
      <c r="A36" s="82"/>
      <c r="B36" s="37" t="s">
        <v>94</v>
      </c>
      <c r="C36" s="33">
        <v>1</v>
      </c>
    </row>
    <row r="37" spans="1:3" x14ac:dyDescent="0.3">
      <c r="A37" s="82"/>
      <c r="B37" s="37" t="s">
        <v>39</v>
      </c>
      <c r="C37" s="34">
        <v>0</v>
      </c>
    </row>
    <row r="38" spans="1:3" x14ac:dyDescent="0.3">
      <c r="A38" s="82"/>
      <c r="B38" s="37" t="s">
        <v>95</v>
      </c>
      <c r="C38" s="33">
        <v>1</v>
      </c>
    </row>
    <row r="39" spans="1:3" x14ac:dyDescent="0.3">
      <c r="A39" s="24" t="s">
        <v>96</v>
      </c>
      <c r="B39" s="93">
        <f>IFERROR(B20*(VLOOKUP(B18,E15:F17,2,0)),16666)</f>
        <v>424265.7</v>
      </c>
      <c r="C39" s="93"/>
    </row>
    <row r="40" spans="1:3" ht="93" customHeight="1" x14ac:dyDescent="0.3">
      <c r="A40" s="36" t="s">
        <v>97</v>
      </c>
      <c r="B40" s="94" t="s">
        <v>178</v>
      </c>
      <c r="C40" s="95"/>
    </row>
    <row r="41" spans="1:3" ht="211.5" customHeight="1" x14ac:dyDescent="0.3">
      <c r="A41" s="36" t="s">
        <v>98</v>
      </c>
      <c r="B41" s="91" t="s">
        <v>180</v>
      </c>
      <c r="C41" s="92"/>
    </row>
    <row r="42" spans="1:3" ht="26.1" customHeight="1" x14ac:dyDescent="0.3">
      <c r="A42" s="43" t="s">
        <v>99</v>
      </c>
      <c r="B42" s="43"/>
      <c r="C42" s="43"/>
    </row>
    <row r="43" spans="1:3" x14ac:dyDescent="0.3">
      <c r="A43" s="42" t="s">
        <v>100</v>
      </c>
      <c r="B43" s="90"/>
      <c r="C43" s="90"/>
    </row>
    <row r="44" spans="1:3" ht="41.1" customHeight="1" x14ac:dyDescent="0.3">
      <c r="A44" s="42" t="s">
        <v>101</v>
      </c>
      <c r="B44" s="90"/>
      <c r="C44" s="90"/>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1:C1"/>
    <mergeCell ref="B2:C2"/>
    <mergeCell ref="B16:C16"/>
    <mergeCell ref="B8:C8"/>
    <mergeCell ref="B10:C10"/>
    <mergeCell ref="B13:C13"/>
    <mergeCell ref="A10:A17"/>
    <mergeCell ref="B3:C3"/>
    <mergeCell ref="B4:C4"/>
    <mergeCell ref="B5:C5"/>
    <mergeCell ref="B6:C6"/>
    <mergeCell ref="B7:C7"/>
    <mergeCell ref="A22:A38"/>
    <mergeCell ref="B9:C9"/>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ColWidth="11.44140625" defaultRowHeight="14.4" x14ac:dyDescent="0.3"/>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topLeftCell="A25" workbookViewId="0">
      <selection activeCell="C28" sqref="C28:C29"/>
    </sheetView>
  </sheetViews>
  <sheetFormatPr baseColWidth="10" defaultColWidth="0" defaultRowHeight="14.4" x14ac:dyDescent="0.3"/>
  <cols>
    <col min="1" max="1" width="37" customWidth="1"/>
    <col min="2" max="2" width="11.44140625" customWidth="1"/>
    <col min="3" max="3" width="94.44140625" customWidth="1"/>
    <col min="4" max="16384" width="11.44140625" hidden="1"/>
  </cols>
  <sheetData>
    <row r="1" spans="1:3" ht="18" x14ac:dyDescent="0.3">
      <c r="A1" s="60" t="s">
        <v>102</v>
      </c>
      <c r="B1" s="60"/>
      <c r="C1" s="60"/>
    </row>
    <row r="2" spans="1:3" x14ac:dyDescent="0.3">
      <c r="A2" s="20" t="s">
        <v>33</v>
      </c>
      <c r="B2" s="61" t="str">
        <f>'AUTOS NOTA 324'!B2:C2</f>
        <v xml:space="preserve">120758556   APJ32544 </v>
      </c>
      <c r="C2" s="62"/>
    </row>
    <row r="3" spans="1:3" x14ac:dyDescent="0.3">
      <c r="A3" s="5" t="s">
        <v>1</v>
      </c>
      <c r="B3" s="50" t="str">
        <f>'AUTOS  NOTA 322'!B2:C2</f>
        <v>11001 40 03 035 2024 00838 00</v>
      </c>
      <c r="C3" s="50"/>
    </row>
    <row r="4" spans="1:3" x14ac:dyDescent="0.3">
      <c r="A4" s="5" t="s">
        <v>2</v>
      </c>
      <c r="B4" s="50" t="str">
        <f>'AUTOS  NOTA 322'!B3:C3</f>
        <v>Juzgado 35 Civil Municipal de Bogotá</v>
      </c>
      <c r="C4" s="50"/>
    </row>
    <row r="5" spans="1:3" x14ac:dyDescent="0.3">
      <c r="A5" s="5" t="s">
        <v>3</v>
      </c>
      <c r="B5" s="50" t="str">
        <f>'AUTOS  NOTA 322'!B4:C4</f>
        <v>Allianz Seguros S.A.</v>
      </c>
      <c r="C5" s="50"/>
    </row>
    <row r="6" spans="1:3" ht="15" customHeight="1" x14ac:dyDescent="0.3">
      <c r="A6" s="5" t="s">
        <v>4</v>
      </c>
      <c r="B6" s="50" t="str">
        <f>'AUTOS  NOTA 322'!B5:C5</f>
        <v>Orlando Rico Tibaduiza y TRAQZ CONSTRUCCIONES SAS.</v>
      </c>
      <c r="C6" s="50"/>
    </row>
    <row r="7" spans="1:3" ht="15" customHeight="1" x14ac:dyDescent="0.3">
      <c r="A7" s="5" t="s">
        <v>5</v>
      </c>
      <c r="B7" s="50" t="str">
        <f>'AUTOS  NOTA 322'!B6:C6</f>
        <v>DEMANDA DIRECTA</v>
      </c>
      <c r="C7" s="50"/>
    </row>
    <row r="8" spans="1:3" ht="15" customHeight="1" x14ac:dyDescent="0.3">
      <c r="A8" s="31" t="s">
        <v>34</v>
      </c>
      <c r="B8" s="50" t="str">
        <f>'AUTOS  NOTA 322'!B7:C8</f>
        <v>No aplica. Se trata de un caso de daños.</v>
      </c>
      <c r="C8" s="50"/>
    </row>
    <row r="9" spans="1:3" ht="18.899999999999999" customHeight="1" x14ac:dyDescent="0.3">
      <c r="A9" s="5" t="s">
        <v>103</v>
      </c>
      <c r="B9" s="50"/>
      <c r="C9" s="50"/>
    </row>
    <row r="10" spans="1:3" x14ac:dyDescent="0.3">
      <c r="A10" s="7" t="s">
        <v>88</v>
      </c>
      <c r="B10" s="102">
        <f>'AUTOS NOTA 324'!B20:C20</f>
        <v>1414219</v>
      </c>
      <c r="C10" s="102"/>
    </row>
    <row r="11" spans="1:3" x14ac:dyDescent="0.3">
      <c r="A11" s="7" t="s">
        <v>104</v>
      </c>
      <c r="B11" s="103">
        <f>'AUTOS NOTA 324'!B39:C39</f>
        <v>424265.7</v>
      </c>
      <c r="C11" s="50"/>
    </row>
    <row r="12" spans="1:3" ht="28.8" x14ac:dyDescent="0.3">
      <c r="A12" s="7" t="s">
        <v>105</v>
      </c>
      <c r="B12" s="100"/>
      <c r="C12" s="101"/>
    </row>
    <row r="13" spans="1:3" ht="43.2" x14ac:dyDescent="0.3">
      <c r="A13" s="5" t="s">
        <v>106</v>
      </c>
      <c r="B13" s="50"/>
      <c r="C13" s="50"/>
    </row>
    <row r="14" spans="1:3" ht="43.2" x14ac:dyDescent="0.3">
      <c r="A14" s="5" t="s">
        <v>107</v>
      </c>
      <c r="B14" s="50"/>
      <c r="C14" s="50"/>
    </row>
    <row r="15" spans="1:3" x14ac:dyDescent="0.3">
      <c r="A15" s="5" t="s">
        <v>108</v>
      </c>
      <c r="B15" s="6"/>
      <c r="C15" s="6"/>
    </row>
    <row r="16" spans="1:3" x14ac:dyDescent="0.3">
      <c r="A16" s="7" t="s">
        <v>109</v>
      </c>
      <c r="B16" s="50"/>
      <c r="C16" s="50"/>
    </row>
    <row r="17" spans="1:3" x14ac:dyDescent="0.3">
      <c r="A17" s="6" t="s">
        <v>110</v>
      </c>
      <c r="B17" s="101"/>
      <c r="C17" s="101"/>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4140625" defaultRowHeight="14.4" x14ac:dyDescent="0.3"/>
  <cols>
    <col min="4" max="4" width="20.109375" bestFit="1" customWidth="1"/>
    <col min="5" max="5" width="42.88671875" bestFit="1" customWidth="1"/>
    <col min="12" max="12" width="30.5546875" customWidth="1"/>
    <col min="13" max="13" width="16" customWidth="1"/>
  </cols>
  <sheetData>
    <row r="1" spans="1:15" x14ac:dyDescent="0.3">
      <c r="A1" s="9" t="s">
        <v>40</v>
      </c>
      <c r="B1" t="s">
        <v>111</v>
      </c>
      <c r="C1" s="9" t="s">
        <v>44</v>
      </c>
      <c r="D1" s="9" t="s">
        <v>112</v>
      </c>
      <c r="E1" s="3" t="s">
        <v>50</v>
      </c>
      <c r="F1" s="2" t="s">
        <v>82</v>
      </c>
      <c r="G1" s="4">
        <v>0</v>
      </c>
      <c r="H1" t="s">
        <v>16</v>
      </c>
      <c r="I1" t="s">
        <v>113</v>
      </c>
      <c r="K1" t="s">
        <v>114</v>
      </c>
      <c r="L1" s="30" t="s">
        <v>115</v>
      </c>
      <c r="M1" t="s">
        <v>116</v>
      </c>
      <c r="N1" t="s">
        <v>82</v>
      </c>
      <c r="O1" t="s">
        <v>117</v>
      </c>
    </row>
    <row r="2" spans="1:15" x14ac:dyDescent="0.3">
      <c r="A2" t="s">
        <v>116</v>
      </c>
      <c r="B2" t="s">
        <v>118</v>
      </c>
      <c r="C2" t="s">
        <v>119</v>
      </c>
      <c r="D2" s="2" t="s">
        <v>120</v>
      </c>
      <c r="E2" s="1" t="s">
        <v>121</v>
      </c>
      <c r="F2" s="2" t="s">
        <v>122</v>
      </c>
      <c r="G2" s="4">
        <v>0.7</v>
      </c>
      <c r="H2" t="s">
        <v>123</v>
      </c>
      <c r="I2" t="s">
        <v>124</v>
      </c>
      <c r="K2" t="s">
        <v>125</v>
      </c>
      <c r="L2" s="30" t="s">
        <v>126</v>
      </c>
      <c r="M2" t="s">
        <v>127</v>
      </c>
      <c r="N2" t="s">
        <v>84</v>
      </c>
      <c r="O2" t="s">
        <v>118</v>
      </c>
    </row>
    <row r="3" spans="1:15" x14ac:dyDescent="0.3">
      <c r="A3" t="s">
        <v>127</v>
      </c>
      <c r="C3" t="s">
        <v>128</v>
      </c>
      <c r="D3" s="2" t="s">
        <v>129</v>
      </c>
      <c r="E3" s="1" t="s">
        <v>130</v>
      </c>
      <c r="F3" s="2" t="s">
        <v>84</v>
      </c>
      <c r="G3" s="4">
        <v>0.3</v>
      </c>
      <c r="H3" t="s">
        <v>131</v>
      </c>
      <c r="I3" t="s">
        <v>132</v>
      </c>
      <c r="L3" s="30" t="s">
        <v>37</v>
      </c>
      <c r="M3" t="s">
        <v>133</v>
      </c>
      <c r="N3" t="s">
        <v>122</v>
      </c>
    </row>
    <row r="4" spans="1:15" x14ac:dyDescent="0.3">
      <c r="A4" t="s">
        <v>133</v>
      </c>
      <c r="C4" t="s">
        <v>134</v>
      </c>
      <c r="E4" s="1" t="s">
        <v>135</v>
      </c>
      <c r="H4" t="s">
        <v>136</v>
      </c>
      <c r="I4" t="s">
        <v>137</v>
      </c>
      <c r="L4" t="s">
        <v>138</v>
      </c>
    </row>
    <row r="5" spans="1:15" x14ac:dyDescent="0.3">
      <c r="A5" t="s">
        <v>139</v>
      </c>
      <c r="E5" s="1" t="s">
        <v>140</v>
      </c>
      <c r="H5" t="s">
        <v>141</v>
      </c>
      <c r="I5" t="s">
        <v>142</v>
      </c>
      <c r="L5" s="30" t="s">
        <v>143</v>
      </c>
    </row>
    <row r="6" spans="1:15" x14ac:dyDescent="0.3">
      <c r="E6" s="1" t="s">
        <v>144</v>
      </c>
      <c r="I6" t="s">
        <v>145</v>
      </c>
      <c r="L6" s="30" t="s">
        <v>146</v>
      </c>
    </row>
    <row r="7" spans="1:15" x14ac:dyDescent="0.3">
      <c r="E7" s="1" t="s">
        <v>147</v>
      </c>
      <c r="I7" t="s">
        <v>148</v>
      </c>
      <c r="L7" s="30" t="s">
        <v>149</v>
      </c>
    </row>
    <row r="8" spans="1:15" x14ac:dyDescent="0.3">
      <c r="E8" s="1" t="s">
        <v>150</v>
      </c>
      <c r="L8" s="30" t="s">
        <v>91</v>
      </c>
    </row>
    <row r="9" spans="1:15" x14ac:dyDescent="0.3">
      <c r="L9" s="30" t="s">
        <v>151</v>
      </c>
    </row>
    <row r="10" spans="1:15" x14ac:dyDescent="0.3">
      <c r="L10" s="30" t="s">
        <v>152</v>
      </c>
    </row>
    <row r="11" spans="1:15" x14ac:dyDescent="0.3">
      <c r="L11" s="30" t="s">
        <v>153</v>
      </c>
    </row>
    <row r="12" spans="1:15" x14ac:dyDescent="0.3">
      <c r="L12" s="30" t="s">
        <v>154</v>
      </c>
    </row>
    <row r="13" spans="1:15" x14ac:dyDescent="0.3">
      <c r="L13" s="30" t="s">
        <v>155</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E20B7E-10EE-4801-BB57-1803224B08F4}">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customXml/itemProps2.xml><?xml version="1.0" encoding="utf-8"?>
<ds:datastoreItem xmlns:ds="http://schemas.openxmlformats.org/officeDocument/2006/customXml" ds:itemID="{7D6B37E2-900E-4C39-A158-82D2D732B5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F19B866-0F38-4332-A42A-1C35F2E5BFB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Paola Andrea Narváez Loaiza</cp:lastModifiedBy>
  <cp:revision/>
  <dcterms:created xsi:type="dcterms:W3CDTF">2020-12-07T14:41:17Z</dcterms:created>
  <dcterms:modified xsi:type="dcterms:W3CDTF">2024-08-16T18:30:00Z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y fmtid="{D5CDD505-2E9C-101B-9397-08002B2CF9AE}" pid="30" name="MediaServiceImageTags">
    <vt:lpwstr/>
  </property>
</Properties>
</file>