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685" tabRatio="669"/>
  </bookViews>
  <sheets>
    <sheet name="1. ABOGADO EXTERNO" sheetId="1" r:id="rId1"/>
    <sheet name="2. ABOGADO INTERNO " sheetId="2" r:id="rId2"/>
    <sheet name="REPORTE S.F.C." sheetId="3" r:id="rId3"/>
    <sheet name="Hoja1" sheetId="4" state="hidden"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<sst xmlns="http://schemas.openxmlformats.org/spreadsheetml/2006/main" count="169" uniqueCount="143">
  <si>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</si>
  <si>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</si>
  <si>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</si>
  <si>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</si>
  <si>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</si>
  <si>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</si>
  <si>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</si>
  <si>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</si>
  <si>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</si>
  <si>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</si>
  <si>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</si>
  <si>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</si>
  <si>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</si>
  <si>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</si>
  <si>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</si>
  <si>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</si>
  <si>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</si>
  <si>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</si>
  <si>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</si>
  <si>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</si>
  <si>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</si>
  <si>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</si>
  <si>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</si>
  <si>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</si>
  <si>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</si>
  <si>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</si>
  <si>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</si>
  <si>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</si>
  <si>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</si>
  <si>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</si>
  <si>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</si>
  <si>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</si>
  <si>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</si>
  <si>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</si>
  <si>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</si>
  <si>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</si>
  <si>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</si>
  <si>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</si>
  <si>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</si>
  <si>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</si>
  <si>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</si>
  <si>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</si>
  <si>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</si>
  <si>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</si>
  <si>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</si>
  <si>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</si>
  <si>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</si>
  <si>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</si>
  <si>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</si>
  <si>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</si>
  <si>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</si>
  <si>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</si>
  <si>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</si>
  <si>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</si>
  <si>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</si>
  <si>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</si>
  <si>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</si>
  <si>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</si>
  <si>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</si>
  <si>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</si>
  <si>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</si>
  <si>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</si>
  <si>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</si>
  <si>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</si>
  <si>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</si>
  <si>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</si>
  <si>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</si>
  <si>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</si>
  <si>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</si>
  <si>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</si>
  <si>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</si>
  <si>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</si>
  <si>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</si>
  <si>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</si>
  <si>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</si>
  <si>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</si>
  <si>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</si>
  <si>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</si>
  <si>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</si>
  <si>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</si>
  <si>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</si>
  <si>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</si>
  <si>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</si>
  <si>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</si>
  <si>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</si>
  <si>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</si>
  <si>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</si>
  <si>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</si>
  <si>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</si>
  <si>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</si>
  <si>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</si>
  <si>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</si>
  <si>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</si>
  <si>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</si>
  <si>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</si>
  <si>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</si>
  <si>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</si>
  <si>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</si>
  <si>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</si>
  <si>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</si>
  <si>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</si>
  <si>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</si>
  <si>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</si>
  <si>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</si>
  <si>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</si>
  <si>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</si>
  <si>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</si>
  <si>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</si>
  <si>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</si>
  <si>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</si>
  <si>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</si>
  <si>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</si>
  <si>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</si>
  <si>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</si>
  <si>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</si>
  <si>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</si>
  <si>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</si>
  <si>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</si>
  <si>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</si>
  <si>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</si>
  <si>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</si>
  <si>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</si>
  <si>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</si>
  <si>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</si>
  <si>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</si>
  <si>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</si>
  <si>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</si>
  <si>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</si>
  <si>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</si>
  <si>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</si>
  <si>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Blanco y Negro Masivo S.A.</t>
  </si>
  <si>
    <t>Póliza de Automoviles Servicio Publico</t>
  </si>
  <si>
    <t xml:space="preserve">Juzgado 33 Civil Municipal de Cali, Valle </t>
  </si>
  <si>
    <t>19 de octubre de 2021</t>
  </si>
  <si>
    <t xml:space="preserve">Se presentó la contestación a la demanda el día 30/07/2024 </t>
  </si>
  <si>
    <t>GHERRERA ASOCIADOS Y ABOGADOS</t>
  </si>
  <si>
    <t>Fernando Escobar (víctima directa)
Ana Lucia Cardona Rodríguez (compañera permanente)
Mariella Escobar Gallego (Hija) 
Sofia Vernaza Escobar (Hija de Mariella Escobar Gallego - menor de edad representada por sus padres)
Salome Ortiz Escobar (Hija de Mariella Escobar Gallego - menor de edad representada por sus padres)</t>
  </si>
  <si>
    <t>Seguros Comerciales Bolivar S.A. 
Mapfre Seguros Generales de Colombia S.A. 
Emmanuel Ruiz Fernandez (conductor vehículo VCX044)</t>
  </si>
  <si>
    <t xml:space="preserve">La contingencia se califica como REMOTA toda vez que la Póliza por la cual es vinculada la compañía no tiene cobertura material debido a que no se pactó el amparo de Responsabilidad Civil Extracontractual. 
Lo primero que debe tomarse en consideración es que la Póliza de Automóviles Servicio Publico No. 1507121009099, con vigencia desde el día 11 de abril del 2021 hasta el día 10 de abril del 2022, cuyo asegurado es la señora Blanco y Negro Masivo S.A., se encontraba vigente para la fecha del accidente de tránsito el cual ocurrió el 19 de octubre de 2021. No obstante, esta póliza NO presta cobertura material en cuanto no contempla el riesgo de responsabilidad civil extracontractual, pretensión que se le endilga a la aseguradora, por lo que nada podrá exigirse a la Compañía en relación con esta póliza y estos hechos. 
En segundo lugar, respecto de la responsabilidad civil extracontractual del conductor del vehículo asegurado involucrado en el accidente de tránsito, debe indicarse que no existen suficientes elementos de prueba que acreditar la existencia de responsabilidad a cargo de este vehículo de placas VCX044. Lo anterior, comoquiera que dentro del IPAT allegado con el escrito de demanda se estableció la hipótesis No. 157 que corresponde “al parecer según los rastros y sentido de la pintura dejada en los vehículos, el bus maniobra para tomar la glorieta desde el 2 carril y no tiene cuenta la proximidad de la moto por la congestión del lugar”. De igual forma, no se solicitó por la parte demandante la prueba testimonial del agente que levantó en Informe Policial de Accidente de Tránsito ni dictamen pericial que pudiese corroborar la dinámica del accidente de tránsito. Adicionalmente, las imágenes y fotografías allegadas no corroboran la colisión entre el vehículo asegurado y el del demandante, por lo que, se itera, no existe suficiente material probatorio que corrobore la existencia de la responsabilidad del vehículo asegurado en el accidente de tránsito. 
Todo lo anterior, sin perjuicio del carácter contingente del proceso. 
</t>
  </si>
  <si>
    <t xml:space="preserve">Primero, se solicita se declare a Emmanuel Ruiz Fernández, conductor del bus involucrado en el accidente, responsable solidaria y extracontractualmente por los daños materiales e inmateriales causados a Fernando Escobar y a su núcleo familiar. Asimismo, se solicita que las aseguradoras Seguros Comerciales Bolívar S.A. y Mapfre Seguros Generales de Colombia S.A., en su calidad de aseguradoras del vehículo, sean declaradas solidariamente responsables hasta la concurrencia de las respectivas pólizas de seguro.
En cuanto a los perjuicios materiales, se solicita la condena de los demandados por el daño emergente consolidado, el cual incluye gastos de transporte, reparación de la motocicleta, y otros costos asociados al accidente como trámites relativos a la inmovilización de su vehículo. Respecto a los perjuicios inmateriales, se pide que se condene a los demandados a indemnizar el daño moral y el daño a la vida de relación. 
Finalmente, se solicita que los demandados sean condenados a pagar intereses moratorios sobre las sumas condenadas, que las cantidades a pagar sean indexadas, y que se les impongan las costas del proceso. De manera subsidiaria, se pide el reconocimiento de cualquier otro perjuicio inmaterial que pueda ser determinado por la jurisprudencia bajo una tipología diferente a las ya solicitadas.
</t>
  </si>
  <si>
    <r>
      <t xml:space="preserve">En el acápite de hechos, se detalla lo ocurrido el 19 de octubre de 2021, alrededor de las 07:20 a.m., cuando el señor Fernando Escobar se desplazaba conduciendo su motocicleta de placa TQJ01A, Yamaha, modelo 2007, por la Glorieta de la Solidaridad en Cali. Según la demanda, de manera repentina, fue arrollado violentamente por un bus de la marca Volvo, modelo 2012, con placas VCX044. Este accidente fue documentado en el Informe Policial de Accidente de Tránsito N° A001313945, levantado por el agente de tránsito Gonzalo Sánchez.
El informe indica que el bus, al tomar la glorieta desde el segundo carril, no tuvo en cuenta la proximidad de la motocicleta, lo que causó el accidente. Esta maniobra fue catalogada como imprudente, lo que constituyó una infracción al deber objetivo de cuidado en la conducción de vehículos automotores. Así, se establece la hipótesis 157 con la observación </t>
    </r>
    <r>
      <rPr>
        <i/>
        <sz val="10"/>
        <color theme="1"/>
        <rFont val="Calibri"/>
        <family val="2"/>
        <scheme val="minor"/>
      </rPr>
      <t>“Al parecer según los rastros y sentido de la pintura dejada en ambos vehículos, el bus maniobra para tomar la glorieta desde el 2 carril y no tiene en cuenta la proximidad del auto para la congestión del lugar”.</t>
    </r>
    <r>
      <rPr>
        <sz val="10"/>
        <color theme="1"/>
        <rFont val="Calibri"/>
        <family val="2"/>
        <scheme val="minor"/>
      </rPr>
      <t xml:space="preserve">
Como resultado del accidente, Fernando Escobar sufrió lesiones, incluyendo traumatismos en la pierna, rodilla, codo, pie y tobillo derecho, así como una quemadura térmica de tercer grado en la pierna derecha. Estas lesiones fueron tratadas en la Clínica Valle Salud, donde Escobar fue ingresado y sometido a procedimientos médicos, incluyendo una cirugía para tratar las quemaduras. Según la demanda, además de las secuelas físicas, el accidente también afectó la salud mental de Escobar, quien desarrolló un trastorno de estrés postraumático y crisis de ansiedad, según consta en la historia clínica de psicología del 10 de mayo de 2022.
</t>
    </r>
  </si>
  <si>
    <t xml:space="preserve">760014003033-202400595-00
</t>
  </si>
  <si>
    <r>
      <t xml:space="preserve">Como valor de la liquidación objetiva se llegó al siguiente valor: $0. Lo anterior conforme se explica a continuación:
1.	Lucro cesante: $ 216.666 en favor del señor Fernando Escobar por las siguientes razones: i) Dentro de la Historia Clínica se observa una incapacidad por 5 días emitida por Inversiones Médicas Valle Salud S.A.S.; ii) No se allegó dictamen de pérdida de capacidad laboral que corrobore las lesiones probadas y que padeció el señor Escobar; ii) No se allegó Dictamen Médico Legal que concluya una incapacidad definitiva o provisional; iii) Se tasa teniendo en cuenta el salario mínimo legal mensual vigente a la fecha ($1’300.000); iv) Las lesiones del demandante probadas mediante la historia Clínica consisten en traumatismo superficial de la pierna, traumatismo de estructuras múltiples de la rodilla, contusión del codo, traumatismo del pie y del tobillo. 
2.	Daño moral: $15’000.000. Lo anterior, con ocasión de las lesiones del señor Escobar indicadas arriba. Se reconocerá la suma de $5’000.000 para el señor Fernando Escobar, $3’000.000 para la señora Ana Lucia Cardona (cónyuge), se reconoce $3’000.000 en favor de Mariella Escobar Gallego (cónyuge), $2’000.000 en favor de Sofia Vernaza Escobar y Salome Ortiz Escobar. Todo lo anterior según los topes indemnizatorios establecidos por la Corte Suprema de Justicia, Sala de Casación Civil en sentencia del 07 de marzo de 2019. M.P. Octavio Augusto Tejeiro Duque.
3.	Daño a la vida en relación: $5’000.000. Lo anterior, con ocasión de las lesiones del señor Escobar indicadas arriba. Se reconocerá la suma de $5’000.000 para el señor Fernando Escobar. Todo lo anterior según los topes indemnizatorios establecidos por la Corte Suprema de Justicia, Sala de Casación Civil en sentencia del 07 de marzo de 2019. M.P. Octavio Augusto Tejeiro Duque.
Los conceptos anteriores ascienden a la suma de $20‘216.666 M/cte.
</t>
    </r>
    <r>
      <rPr>
        <b/>
        <i/>
        <sz val="10"/>
        <color theme="1"/>
        <rFont val="Calibri"/>
        <family val="2"/>
        <scheme val="minor"/>
      </rPr>
      <t xml:space="preserve">4.	Análisis frente a las pólizas: 
</t>
    </r>
    <r>
      <rPr>
        <sz val="10"/>
        <color theme="1"/>
        <rFont val="Calibri"/>
        <family val="2"/>
        <scheme val="minor"/>
      </rPr>
      <t xml:space="preserve">
-	La Póliza de Automóviles Servicio Publico No. 1507121009099 no se pactó la cobertura de responsabilidad civil extracontractual (aspecto que fue reiterado por la compañía)..  	Es decir que, sin perjuicio de que las pretensiones de la demanda aterrizadas ascienden a 20‘216.666, no existe cobertura material por lo que no existe una exposición económica en este caso.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</si>
</sst>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_(&quot;$&quot;\ * \(#,##0.00\);_(&quot;$&quot;\ * &quot;-&quot;??_);_(@_)"/>
    <numFmt numFmtId="165" formatCode="&quot;$&quot;\ #,##0"/>
    <numFmt numFmtId="166" formatCode="_(&quot;$&quot;\ * #,##0_);_(&quot;$&quot;\ * \(#,##0\);_(&quot;$&quot;\ * &quot;-&quot;??_);_(@_)"/>
    <numFmt numFmtId="167" formatCode="&quot;$&quot;\ #,##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i/>
      <sz val="10"/>
      <color theme="1"/>
      <name val="Calibri"/>
      <family val="2"/>
      <scheme val="minor"/>
    </font>
    <font>
      <b/>
      <i/>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2" fillId="3" borderId="0" xfId="0" applyFont="1" applyFill="1" applyAlignment="1">
      <alignment wrapText="1"/>
    </xf>
    <xf numFmtId="0" fontId="2" fillId="3" borderId="0" xfId="0" applyFont="1" applyFill="1"/>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abSelected="1" topLeftCell="A13" zoomScale="85" zoomScaleNormal="85" workbookViewId="0">
      <selection activeCell="I20" sqref="I20"/>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25.7109375" customWidth="1"/>
    <col min="9" max="9" width="53"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49" t="s">
        <v>1</v>
      </c>
      <c r="B2" s="49"/>
      <c r="C2" s="49"/>
      <c r="D2" s="49"/>
      <c r="E2" s="49"/>
      <c r="F2" s="49"/>
      <c r="G2" s="49"/>
      <c r="H2" s="49"/>
      <c r="O2" s="23"/>
      <c r="P2" s="24"/>
      <c r="Q2" s="24"/>
      <c r="R2" s="24"/>
      <c r="S2" s="24"/>
    </row>
    <row r="3" spans="1:19" x14ac:dyDescent="0.25">
      <c r="A3" s="46" t="s">
        <v>2</v>
      </c>
      <c r="B3" s="46"/>
      <c r="C3" s="46"/>
      <c r="D3" s="50">
        <v>45518</v>
      </c>
      <c r="E3" s="50"/>
      <c r="F3" s="50"/>
      <c r="G3" s="50"/>
      <c r="H3" s="50"/>
      <c r="I3" s="67"/>
      <c r="J3" s="68"/>
      <c r="K3" s="68"/>
      <c r="L3" s="68"/>
      <c r="M3" s="68"/>
      <c r="N3" s="68"/>
      <c r="O3" s="25"/>
      <c r="P3" s="25"/>
      <c r="Q3" s="26"/>
      <c r="R3" s="26"/>
    </row>
    <row r="4" spans="1:19" x14ac:dyDescent="0.25">
      <c r="A4" s="40" t="s">
        <v>3</v>
      </c>
      <c r="B4" s="47" t="s">
        <v>100</v>
      </c>
      <c r="C4" s="47"/>
      <c r="D4" s="47"/>
      <c r="E4" s="40" t="s">
        <v>4</v>
      </c>
      <c r="F4" s="51" t="s">
        <v>101</v>
      </c>
      <c r="G4" s="51"/>
      <c r="H4" s="51"/>
      <c r="O4" s="25"/>
      <c r="P4" s="25"/>
      <c r="Q4" s="26"/>
      <c r="R4" s="26"/>
    </row>
    <row r="5" spans="1:19" x14ac:dyDescent="0.25">
      <c r="A5" s="40" t="s">
        <v>5</v>
      </c>
      <c r="B5" s="55">
        <v>45475</v>
      </c>
      <c r="C5" s="55"/>
      <c r="D5" s="55"/>
      <c r="E5" s="40" t="s">
        <v>6</v>
      </c>
      <c r="F5" s="54" t="s">
        <v>103</v>
      </c>
      <c r="G5" s="54"/>
      <c r="H5" s="54"/>
      <c r="O5" s="25"/>
      <c r="P5" s="25"/>
      <c r="Q5" s="26"/>
      <c r="R5" s="26"/>
    </row>
    <row r="6" spans="1:19" ht="87.75" customHeight="1" x14ac:dyDescent="0.25">
      <c r="A6" s="40" t="s">
        <v>7</v>
      </c>
      <c r="B6" s="51" t="s">
        <v>136</v>
      </c>
      <c r="C6" s="51"/>
      <c r="D6" s="51"/>
      <c r="E6" s="51"/>
      <c r="F6" s="51"/>
      <c r="G6" s="51"/>
      <c r="H6" s="51"/>
      <c r="O6" s="25"/>
      <c r="P6" s="25"/>
      <c r="Q6" s="26"/>
      <c r="R6" s="28"/>
    </row>
    <row r="7" spans="1:19" ht="55.5" customHeight="1" x14ac:dyDescent="0.25">
      <c r="A7" s="40" t="s">
        <v>8</v>
      </c>
      <c r="B7" s="51" t="s">
        <v>137</v>
      </c>
      <c r="C7" s="51"/>
      <c r="D7" s="51"/>
      <c r="E7" s="51"/>
      <c r="F7" s="51"/>
      <c r="G7" s="51"/>
      <c r="H7" s="51"/>
      <c r="I7" s="67"/>
      <c r="J7" s="68"/>
      <c r="K7" s="68"/>
      <c r="L7" s="68"/>
      <c r="M7" s="68"/>
      <c r="N7" s="68"/>
      <c r="O7" s="25"/>
      <c r="P7" s="25"/>
      <c r="Q7" s="26"/>
      <c r="R7" s="28"/>
    </row>
    <row r="8" spans="1:19" ht="32.25" customHeight="1" x14ac:dyDescent="0.25">
      <c r="A8" s="40" t="s">
        <v>9</v>
      </c>
      <c r="B8" s="51" t="s">
        <v>130</v>
      </c>
      <c r="C8" s="51"/>
      <c r="D8" s="51"/>
      <c r="E8" s="51"/>
      <c r="F8" s="51"/>
      <c r="G8" s="51"/>
      <c r="H8" s="51"/>
      <c r="O8" s="25"/>
      <c r="P8" s="25"/>
      <c r="Q8" s="26"/>
      <c r="R8" s="28"/>
    </row>
    <row r="9" spans="1:19" ht="162.75" customHeight="1" x14ac:dyDescent="0.25">
      <c r="A9" s="40" t="s">
        <v>10</v>
      </c>
      <c r="B9" s="47" t="s">
        <v>139</v>
      </c>
      <c r="C9" s="47"/>
      <c r="D9" s="47"/>
      <c r="E9" s="47"/>
      <c r="F9" s="47"/>
      <c r="G9" s="47"/>
      <c r="H9" s="47"/>
      <c r="O9" s="25"/>
      <c r="P9" s="25"/>
      <c r="Q9" s="26"/>
      <c r="R9" s="28"/>
    </row>
    <row r="10" spans="1:19" x14ac:dyDescent="0.25">
      <c r="A10" s="40" t="s">
        <v>11</v>
      </c>
      <c r="B10" s="52"/>
      <c r="C10" s="52"/>
      <c r="D10" s="52"/>
      <c r="E10" s="52"/>
      <c r="F10" s="52"/>
      <c r="G10" s="52"/>
      <c r="H10" s="52"/>
      <c r="O10" s="25"/>
      <c r="P10" s="28"/>
      <c r="Q10" s="26"/>
      <c r="R10" s="28"/>
    </row>
    <row r="11" spans="1:19" ht="206.25" customHeight="1" x14ac:dyDescent="0.25">
      <c r="A11" s="40" t="s">
        <v>12</v>
      </c>
      <c r="B11" s="53" t="s">
        <v>140</v>
      </c>
      <c r="C11" s="53"/>
      <c r="D11" s="53"/>
      <c r="E11" s="53"/>
      <c r="F11" s="53"/>
      <c r="G11" s="53"/>
      <c r="H11" s="53"/>
      <c r="O11" s="25"/>
      <c r="P11" s="28"/>
      <c r="Q11" s="26"/>
      <c r="R11" s="28"/>
    </row>
    <row r="12" spans="1:19" ht="255.75" customHeight="1" x14ac:dyDescent="0.25">
      <c r="A12" s="40" t="s">
        <v>13</v>
      </c>
      <c r="B12" s="53" t="s">
        <v>138</v>
      </c>
      <c r="C12" s="53"/>
      <c r="D12" s="53"/>
      <c r="E12" s="53"/>
      <c r="F12" s="53"/>
      <c r="G12" s="53"/>
      <c r="H12" s="53"/>
      <c r="I12" s="67"/>
      <c r="O12" s="25"/>
      <c r="P12" s="28"/>
      <c r="Q12" s="26"/>
      <c r="R12" s="28"/>
    </row>
    <row r="13" spans="1:19" ht="25.5" x14ac:dyDescent="0.25">
      <c r="A13" s="40" t="s">
        <v>14</v>
      </c>
      <c r="B13" s="41" t="s">
        <v>114</v>
      </c>
      <c r="C13" s="40" t="s">
        <v>15</v>
      </c>
      <c r="D13" s="42"/>
      <c r="E13" s="40" t="s">
        <v>16</v>
      </c>
      <c r="F13" s="51" t="s">
        <v>135</v>
      </c>
      <c r="G13" s="51"/>
      <c r="H13" s="51"/>
    </row>
    <row r="14" spans="1:19" ht="26.25" x14ac:dyDescent="0.25">
      <c r="A14" s="40" t="s">
        <v>17</v>
      </c>
      <c r="B14" s="51" t="s">
        <v>132</v>
      </c>
      <c r="C14" s="51"/>
      <c r="D14" s="51"/>
      <c r="E14" s="43" t="s">
        <v>18</v>
      </c>
      <c r="F14" s="51" t="s">
        <v>141</v>
      </c>
      <c r="G14" s="51"/>
      <c r="H14" s="51"/>
      <c r="I14" s="68"/>
      <c r="P14" s="28"/>
      <c r="Q14" s="26"/>
      <c r="R14" s="28"/>
    </row>
    <row r="15" spans="1:19" ht="26.25" customHeight="1" x14ac:dyDescent="0.25">
      <c r="A15" s="40" t="s">
        <v>19</v>
      </c>
      <c r="B15" s="44"/>
      <c r="C15" s="40" t="s">
        <v>20</v>
      </c>
      <c r="D15" s="44">
        <v>1507121009099</v>
      </c>
      <c r="E15" s="45" t="s">
        <v>21</v>
      </c>
      <c r="F15" s="51" t="s">
        <v>131</v>
      </c>
      <c r="G15" s="51"/>
      <c r="H15" s="51"/>
      <c r="I15" s="68"/>
      <c r="O15" s="25"/>
      <c r="P15" s="28"/>
      <c r="Q15" s="26"/>
      <c r="R15" s="28"/>
    </row>
    <row r="16" spans="1:19" ht="30.75" customHeight="1" x14ac:dyDescent="0.25">
      <c r="A16" s="40" t="s">
        <v>22</v>
      </c>
      <c r="B16" s="58" t="s">
        <v>104</v>
      </c>
      <c r="C16" s="59"/>
      <c r="D16" s="59"/>
      <c r="E16" s="59"/>
      <c r="F16" s="59"/>
      <c r="G16" s="59"/>
      <c r="H16" s="60"/>
      <c r="O16" s="25"/>
      <c r="P16" s="28"/>
      <c r="Q16" s="26"/>
      <c r="R16" s="28"/>
    </row>
    <row r="17" spans="1:8" ht="25.5" x14ac:dyDescent="0.25">
      <c r="A17" s="40" t="s">
        <v>23</v>
      </c>
      <c r="B17" s="50" t="s">
        <v>133</v>
      </c>
      <c r="C17" s="50"/>
      <c r="D17" s="50"/>
      <c r="E17" s="40" t="s">
        <v>24</v>
      </c>
      <c r="F17" s="50">
        <v>45180</v>
      </c>
      <c r="G17" s="54"/>
      <c r="H17" s="54"/>
    </row>
    <row r="18" spans="1:8" x14ac:dyDescent="0.25">
      <c r="A18" s="56" t="s">
        <v>25</v>
      </c>
      <c r="B18" s="56"/>
      <c r="C18" s="56"/>
      <c r="D18" s="56"/>
      <c r="E18" s="56"/>
      <c r="F18" s="56"/>
      <c r="G18" s="56"/>
      <c r="H18" s="56"/>
    </row>
    <row r="19" spans="1:8" ht="25.5" customHeight="1" x14ac:dyDescent="0.25">
      <c r="A19" s="57" t="s">
        <v>26</v>
      </c>
      <c r="B19" s="57"/>
      <c r="C19" s="57"/>
      <c r="D19" s="57"/>
      <c r="E19" s="57"/>
      <c r="F19" s="57"/>
      <c r="G19" s="57"/>
      <c r="H19" s="57"/>
    </row>
    <row r="20" spans="1:8" ht="216.75" customHeight="1" x14ac:dyDescent="0.25">
      <c r="A20" s="47" t="s">
        <v>142</v>
      </c>
      <c r="B20" s="47"/>
      <c r="C20" s="47"/>
      <c r="D20" s="47"/>
      <c r="E20" s="47"/>
      <c r="F20" s="47"/>
      <c r="G20" s="47"/>
      <c r="H20" s="47"/>
    </row>
    <row r="21" spans="1:8" x14ac:dyDescent="0.25">
      <c r="A21" s="46" t="s">
        <v>27</v>
      </c>
      <c r="B21" s="46"/>
      <c r="C21" s="46"/>
      <c r="D21" s="46"/>
      <c r="E21" s="46"/>
      <c r="F21" s="46"/>
      <c r="G21" s="46"/>
      <c r="H21" s="46"/>
    </row>
    <row r="22" spans="1:8" ht="42.6" customHeight="1" x14ac:dyDescent="0.25">
      <c r="A22" s="48" t="s">
        <v>134</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dataValidation allowBlank="1" showErrorMessage="1" sqref="C13"/>
    <dataValidation operator="greaterThan" showInputMessage="1" showErrorMessage="1" promptTitle="FECHA DE PROCESO" prompt="Se debe incluir la fecha de notificación judicial en representación de MAPFRE, bajo el formato DD (día); MM (mes) y AAAA (año a cuatro dígitos)" sqref="B5:D5"/>
    <dataValidation allowBlank="1" showInputMessage="1" showErrorMessage="1" promptTitle="FECHA DE INFORME" prompt="INGRESAR LA FECHA EN LA QUE SE DILIGENCIA EL INFORME" sqref="D3:H3"/>
    <dataValidation allowBlank="1" showInputMessage="1" showErrorMessage="1" promptTitle="ESTADO ACTUAL DEL PROCESO" prompt="Se debe incluir las actuaciones adelantadas." sqref="A22"/>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14:formula1>
            <xm:f>Hoja1!$D$1:$D$4</xm:f>
          </x14:formula1>
          <xm:sqref>F5:H5</xm:sqref>
        </x14:dataValidation>
        <x14:dataValidation type="list" allowBlank="1" showInputMessage="1" showErrorMessage="1">
          <x14:formula1>
            <xm:f>Hoja1!$C$1:$C$5</xm:f>
          </x14:formula1>
          <xm:sqref>B13</xm:sqref>
        </x14:dataValidation>
        <x14:dataValidation type="list" allowBlank="1" showInputMessage="1" showErrorMessage="1">
          <x14:formula1>
            <xm:f>Hoja1!$E$1:$E$12</xm:f>
          </x14:formula1>
          <xm:sqref>B16:H16</xm:sqref>
        </x14:dataValidation>
        <x14:dataValidation type="list" allowBlank="1" showInputMessage="1" showErrorMessage="1">
          <x14:formula1>
            <xm:f>Hoja1!$A$1:$A$11</xm:f>
          </x14:formula1>
          <xm:sqref>B4:D4</xm:sqref>
        </x14:dataValidation>
        <x14:dataValidation type="list" allowBlank="1" showInputMessage="1" showErrorMessage="1">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28</v>
      </c>
      <c r="B2" s="49"/>
      <c r="C2" s="49"/>
      <c r="D2" s="49"/>
      <c r="E2" s="49"/>
      <c r="F2" s="49"/>
    </row>
    <row r="3" spans="1:6" x14ac:dyDescent="0.25">
      <c r="A3" s="2" t="s">
        <v>7</v>
      </c>
      <c r="B3" s="65" t="str">
        <f>'1. ABOGADO EXTERNO'!B6:H6</f>
        <v>Fernando Escobar (víctima directa)
Ana Lucia Cardona Rodríguez (compañera permanente)
Mariella Escobar Gallego (Hija) 
Sofia Vernaza Escobar (Hija de Mariella Escobar Gallego - menor de edad representada por sus padres)
Salome Ortiz Escobar (Hija de Mariella Escobar Gallego - menor de edad representada por sus padres)</v>
      </c>
      <c r="C3" s="65"/>
      <c r="D3" s="65"/>
      <c r="E3" s="65"/>
      <c r="F3" s="65"/>
    </row>
    <row r="4" spans="1:6" x14ac:dyDescent="0.25">
      <c r="A4" s="2" t="s">
        <v>29</v>
      </c>
      <c r="B4" s="36"/>
      <c r="C4" s="2" t="s">
        <v>30</v>
      </c>
      <c r="D4" s="66"/>
      <c r="E4" s="66"/>
      <c r="F4" s="66"/>
    </row>
    <row r="5" spans="1:6" x14ac:dyDescent="0.25">
      <c r="A5" s="2" t="s">
        <v>9</v>
      </c>
      <c r="B5" s="65"/>
      <c r="C5" s="65"/>
      <c r="D5" s="65"/>
      <c r="E5" s="65"/>
      <c r="F5" s="65"/>
    </row>
    <row r="6" spans="1:6" x14ac:dyDescent="0.25">
      <c r="A6" s="2" t="s">
        <v>31</v>
      </c>
      <c r="B6" s="32"/>
      <c r="C6" s="2" t="s">
        <v>32</v>
      </c>
      <c r="D6" s="39"/>
      <c r="E6" s="2" t="s">
        <v>33</v>
      </c>
      <c r="F6" s="39"/>
    </row>
    <row r="7" spans="1:6" ht="39.75" customHeight="1" x14ac:dyDescent="0.25">
      <c r="A7" s="2" t="s">
        <v>34</v>
      </c>
      <c r="B7" s="32"/>
      <c r="C7" s="2" t="s">
        <v>35</v>
      </c>
      <c r="D7" s="33"/>
      <c r="E7" s="2" t="s">
        <v>36</v>
      </c>
      <c r="F7" s="34"/>
    </row>
    <row r="8" spans="1:6" ht="35.25" customHeight="1" x14ac:dyDescent="0.25">
      <c r="A8" s="2" t="s">
        <v>37</v>
      </c>
      <c r="B8" s="35"/>
      <c r="C8" s="2" t="s">
        <v>38</v>
      </c>
      <c r="D8" s="35"/>
      <c r="E8" s="2" t="s">
        <v>39</v>
      </c>
      <c r="F8" s="36"/>
    </row>
    <row r="9" spans="1:6" ht="37.5" customHeight="1" x14ac:dyDescent="0.25">
      <c r="A9" s="2" t="s">
        <v>40</v>
      </c>
      <c r="B9" s="5"/>
      <c r="C9" s="63" t="s">
        <v>41</v>
      </c>
      <c r="D9" s="65"/>
      <c r="E9" s="2" t="s">
        <v>42</v>
      </c>
      <c r="F9" s="1"/>
    </row>
    <row r="10" spans="1:6" ht="30" x14ac:dyDescent="0.25">
      <c r="A10" s="2" t="s">
        <v>43</v>
      </c>
      <c r="B10" s="5"/>
      <c r="C10" s="63"/>
      <c r="D10" s="65"/>
      <c r="E10" s="2" t="s">
        <v>44</v>
      </c>
      <c r="F10" s="1"/>
    </row>
    <row r="11" spans="1:6" ht="46.5" customHeight="1" x14ac:dyDescent="0.25">
      <c r="A11" s="2" t="s">
        <v>45</v>
      </c>
      <c r="B11" s="37"/>
      <c r="C11" s="2" t="s">
        <v>24</v>
      </c>
      <c r="D11" s="37"/>
      <c r="E11" s="2" t="s">
        <v>10</v>
      </c>
      <c r="F11" s="38"/>
    </row>
    <row r="12" spans="1:6" ht="167.25" customHeight="1" x14ac:dyDescent="0.25">
      <c r="A12" s="2" t="s">
        <v>46</v>
      </c>
      <c r="B12" s="62"/>
      <c r="C12" s="62"/>
      <c r="D12" s="62"/>
      <c r="E12" s="62"/>
      <c r="F12" s="62"/>
    </row>
    <row r="13" spans="1:6" ht="21" x14ac:dyDescent="0.25">
      <c r="A13" s="49" t="s">
        <v>47</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48</v>
      </c>
      <c r="B37" s="63"/>
      <c r="C37" s="64"/>
      <c r="D37" s="63" t="s">
        <v>49</v>
      </c>
      <c r="E37" s="63"/>
      <c r="F37" s="63"/>
    </row>
    <row r="38" spans="1:6" x14ac:dyDescent="0.25">
      <c r="A38" s="2" t="s">
        <v>50</v>
      </c>
      <c r="B38" s="2" t="s">
        <v>51</v>
      </c>
      <c r="C38" s="64"/>
      <c r="D38" s="2" t="s">
        <v>50</v>
      </c>
      <c r="E38" s="63" t="s">
        <v>51</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5">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5">
      <c r="A3" s="1">
        <v>1</v>
      </c>
      <c r="B3" s="1" t="str">
        <f>'1. ABOGADO EXTERNO'!B4</f>
        <v>1. Civil Ordinario</v>
      </c>
      <c r="C3" s="1" t="str">
        <f>'1. ABOGADO EXTERNO'!F4</f>
        <v>1. Primera Instancia</v>
      </c>
      <c r="D3" s="6">
        <f>'1. ABOGADO EXTERNO'!B5</f>
        <v>45475</v>
      </c>
      <c r="E3" s="17" t="str">
        <f>'1. ABOGADO EXTERNO'!B6</f>
        <v>Fernando Escobar (víctima directa)
Ana Lucia Cardona Rodríguez (compañera permanente)
Mariella Escobar Gallego (Hija) 
Sofia Vernaza Escobar (Hija de Mariella Escobar Gallego - menor de edad representada por sus padres)
Salome Ortiz Escobar (Hija de Mariella Escobar Gallego - menor de edad representada por sus padres)</v>
      </c>
      <c r="F3" s="17" t="str">
        <f>'1. ABOGADO EXTERNO'!B7</f>
        <v>Seguros Comerciales Bolivar S.A. 
Mapfre Seguros Generales de Colombia S.A. 
Emmanuel Ruiz Fernandez (conductor vehículo VCX044)</v>
      </c>
      <c r="G3" s="17" t="str">
        <f>'1. ABOGADO EXTERNO'!B9</f>
        <v xml:space="preserve">Primero, se solicita se declare a Emmanuel Ruiz Fernández, conductor del bus involucrado en el accidente, responsable solidaria y extracontractualmente por los daños materiales e inmateriales causados a Fernando Escobar y a su núcleo familiar. Asimismo, se solicita que las aseguradoras Seguros Comerciales Bolívar S.A. y Mapfre Seguros Generales de Colombia S.A., en su calidad de aseguradoras del vehículo, sean declaradas solidariamente responsables hasta la concurrencia de las respectivas pólizas de seguro.
En cuanto a los perjuicios materiales, se solicita la condena de los demandados por el daño emergente consolidado, el cual incluye gastos de transporte, reparación de la motocicleta, y otros costos asociados al accidente como trámites relativos a la inmovilización de su vehículo. Respecto a los perjuicios inmateriales, se pide que se condene a los demandados a indemnizar el daño moral y el daño a la vida de relación. 
Finalmente, se solicita que los demandados sean condenados a pagar intereses moratorios sobre las sumas condenadas, que las cantidades a pagar sean indexadas, y que se les impongan las costas del proceso. De manera subsidiaria, se pide el reconocimiento de cualquier otro perjuicio inmaterial que pueda ser determinado por la jurisprudencia bajo una tipología diferente a las ya solicitadas.
</v>
      </c>
      <c r="H3" s="18">
        <f>'1. ABOGADO EXTERNO'!B10</f>
        <v>0</v>
      </c>
      <c r="I3" s="17" t="str">
        <f>'1. ABOGADO EXTERNO'!B11</f>
        <v xml:space="preserve">En el acápite de hechos, se detalla lo ocurrido el 19 de octubre de 2021, alrededor de las 07:20 a.m., cuando el señor Fernando Escobar se desplazaba conduciendo su motocicleta de placa TQJ01A, Yamaha, modelo 2007, por la Glorieta de la Solidaridad en Cali. Según la demanda, de manera repentina, fue arrollado violentamente por un bus de la marca Volvo, modelo 2012, con placas VCX044. Este accidente fue documentado en el Informe Policial de Accidente de Tránsito N° A001313945, levantado por el agente de tránsito Gonzalo Sánchez.
El informe indica que el bus, al tomar la glorieta desde el segundo carril, no tuvo en cuenta la proximidad de la motocicleta, lo que causó el accidente. Esta maniobra fue catalogada como imprudente, lo que constituyó una infracción al deber objetivo de cuidado en la conducción de vehículos automotores. Así, se establece la hipótesis 157 con la observación “Al parecer según los rastros y sentido de la pintura dejada en ambos vehículos, el bus maniobra para tomar la glorieta desde el 2 carril y no tiene en cuenta la proximidad del auto para la congestión del lugar”.
Como resultado del accidente, Fernando Escobar sufrió lesiones, incluyendo traumatismos en la pierna, rodilla, codo, pie y tobillo derecho, así como una quemadura térmica de tercer grado en la pierna derecha. Estas lesiones fueron tratadas en la Clínica Valle Salud, donde Escobar fue ingresado y sometido a procedimientos médicos, incluyendo una cirugía para tratar las quemaduras. Según la demanda, además de las secuelas físicas, el accidente también afectó la salud mental de Escobar, quien desarrolló un trastorno de estrés postraumático y crisis de ansiedad, según consta en la historia clínica de psicología del 10 de mayo de 2022.
</v>
      </c>
      <c r="J3" s="17" t="str">
        <f>'1. ABOGADO EXTERNO'!B12</f>
        <v xml:space="preserve">La contingencia se califica como REMOTA toda vez que la Póliza por la cual es vinculada la compañía no tiene cobertura material debido a que no se pactó el amparo de Responsabilidad Civil Extracontractual. 
Lo primero que debe tomarse en consideración es que la Póliza de Automóviles Servicio Publico No. 1507121009099, con vigencia desde el día 11 de abril del 2021 hasta el día 10 de abril del 2022, cuyo asegurado es la señora Blanco y Negro Masivo S.A., se encontraba vigente para la fecha del accidente de tránsito el cual ocurrió el 19 de octubre de 2021. No obstante, esta póliza NO presta cobertura material en cuanto no contempla el riesgo de responsabilidad civil extracontractual, pretensión que se le endilga a la aseguradora, por lo que nada podrá exigirse a la Compañía en relación con esta póliza y estos hechos. 
En segundo lugar, respecto de la responsabilidad civil extracontractual del conductor del vehículo asegurado involucrado en el accidente de tránsito, debe indicarse que no existen suficientes elementos de prueba que acreditar la existencia de responsabilidad a cargo de este vehículo de placas VCX044. Lo anterior, comoquiera que dentro del IPAT allegado con el escrito de demanda se estableció la hipótesis No. 157 que corresponde “al parecer según los rastros y sentido de la pintura dejada en los vehículos, el bus maniobra para tomar la glorieta desde el 2 carril y no tiene cuenta la proximidad de la moto por la congestión del lugar”. De igual forma, no se solicitó por la parte demandante la prueba testimonial del agente que levantó en Informe Policial de Accidente de Tránsito ni dictamen pericial que pudiese corroborar la dinámica del accidente de tránsito. Adicionalmente, las imágenes y fotografías allegadas no corroboran la colisión entre el vehículo asegurado y el del demandante, por lo que, se itera, no existe suficiente material probatorio que corrobore la existencia de la responsabilidad del vehículo asegurado en el accidente de tránsito. 
Todo lo anterior, sin perjuicio del carácter contingente del proceso. 
</v>
      </c>
      <c r="K3" s="22" t="str">
        <f>'1. ABOGADO EXTERNO'!B13</f>
        <v xml:space="preserve">3 Remoto (100% a favor de la Compañia). </v>
      </c>
      <c r="L3" s="22"/>
      <c r="M3" s="22"/>
      <c r="N3" s="30" t="s">
        <v>0</v>
      </c>
      <c r="O3" s="19" t="s">
        <v>0</v>
      </c>
      <c r="P3" s="18">
        <f>'2. ABOGADO INTERNO '!D7</f>
        <v>0</v>
      </c>
      <c r="Q3" s="17"/>
      <c r="R3" s="17" t="str">
        <f>'1. ABOGADO EXTERNO'!B16</f>
        <v>AUTOS</v>
      </c>
      <c r="S3" s="17"/>
      <c r="T3" s="1"/>
      <c r="U3" s="20"/>
      <c r="V3" s="17"/>
      <c r="W3" s="21">
        <f>'2. ABOGADO INTERNO '!B8</f>
        <v>0</v>
      </c>
      <c r="X3" s="22" t="str">
        <f>'1. ABOGADO EXTERNO'!B14</f>
        <v xml:space="preserve">Juzgado 33 Civil Municipal de Cali, Valle </v>
      </c>
      <c r="Y3" s="1" t="str">
        <f>'1. ABOGADO EXTERNO'!F14</f>
        <v xml:space="preserve">760014003033-202400595-00
</v>
      </c>
      <c r="Z3" s="1" t="str">
        <f>'1. ABOGADO EXTERNO'!F5</f>
        <v xml:space="preserve">VIGENTE </v>
      </c>
      <c r="AA3" s="17" t="str">
        <f>'1. ABOGADO EXTERNO'!A22</f>
        <v xml:space="preserve">Se presentó la contestación a la demanda el día 30/07/2024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33</v>
      </c>
      <c r="D1" s="24" t="s">
        <v>6</v>
      </c>
      <c r="E1" s="24" t="s">
        <v>99</v>
      </c>
      <c r="F1" s="29" t="s">
        <v>41</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39c72b90-33f0-47a8-93a0-b0e80e69708d"/>
    <ds:schemaRef ds:uri="http://purl.org/dc/terms/"/>
    <ds:schemaRef ds:uri="http://purl.org/dc/elements/1.1/"/>
    <ds:schemaRef ds:uri="55bf16b8-db60-4153-a954-9d3ee6a964fe"/>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2024-10-02T16:36:51Z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