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MARIA ESPERANZA PEDROZA CABEZAS 23-08-2024\"/>
    </mc:Choice>
  </mc:AlternateContent>
  <xr:revisionPtr revIDLastSave="0" documentId="13_ncr:1_{11ABCCD1-C0F6-486F-A693-12AF7C4F84B7}"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<sst xmlns="http://schemas.openxmlformats.org/spreadsheetml/2006/main" count="195" uniqueCount="154">
  <si>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</si>
  <si>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</si>
  <si>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11001310500720210041500</t>
  </si>
  <si>
    <t>Juzgado</t>
  </si>
  <si>
    <t>007 LABORAL CIRCUITO BOGOTA</t>
  </si>
  <si>
    <t>Demandado</t>
  </si>
  <si>
    <t>COLFONDOS Y OTRO</t>
  </si>
  <si>
    <t xml:space="preserve">Demandante </t>
  </si>
  <si>
    <t>MARIA ESPERANZA PEDROZA CABEZAS C.C: 51.712.085</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</si>
  <si>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</si>
  <si>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</si>
  <si>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</si>
  <si>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</si>
  <si>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</si>
  <si>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</si>
  <si>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</si>
  <si>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</si>
  <si>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</si>
  <si>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</si>
  <si>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</si>
  <si>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</si>
  <si>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</si>
  <si>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</si>
  <si>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</si>
  <si>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</si>
  <si>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</si>
  <si>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</si>
  <si>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</si>
  <si>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</si>
  <si>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</si>
  <si>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</si>
  <si>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</si>
  <si>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</si>
  <si>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</si>
  <si>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</si>
  <si>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</si>
  <si>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</si>
  <si>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</si>
  <si>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</si>
  <si>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</si>
  <si>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</si>
  <si>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</si>
  <si>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</si>
  <si>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</si>
  <si>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</si>
  <si>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</si>
  <si>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</si>
  <si>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</si>
  <si>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</si>
  <si>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</si>
  <si>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</si>
  <si>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</si>
  <si>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</si>
  <si>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</si>
  <si>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</si>
  <si>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</si>
  <si>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</si>
  <si>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</si>
  <si>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</si>
  <si>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</si>
  <si>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</si>
  <si>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</si>
  <si>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</si>
  <si>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</si>
  <si>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</si>
  <si>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</si>
  <si>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</si>
  <si>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</si>
  <si>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</si>
  <si>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</si>
  <si>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</si>
  <si>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</si>
  <si>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</si>
  <si>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</si>
  <si>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</si>
  <si>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</si>
  <si>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</si>
  <si>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</si>
  <si>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</si>
  <si>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</si>
  <si>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</si>
  <si>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</si>
  <si>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</si>
  <si>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</si>
  <si>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</si>
  <si>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</si>
  <si>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</si>
  <si>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</si>
  <si>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</si>
  <si>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</si>
  <si>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</si>
  <si>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</si>
  <si>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</si>
  <si>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</si>
  <si>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</si>
  <si>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</si>
  <si>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</si>
  <si>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</si>
  <si>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</si>
  <si>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</si>
  <si>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</si>
  <si>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</si>
  <si>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MARIA ESPERANZA PEDROZA CABEZAS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</si>
  <si>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</si>
  <si>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</si>
  <si>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</si>
  <si>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</si>
  <si>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</si>
  <si>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</si>
  <si>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</si>
  <si>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</si>
  <si>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</si>
  <si>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</si>
  <si>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</si>
  <si>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</si>
  <si>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</si>
  <si>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</si>
  <si>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</si>
  <si>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</si>
  <si>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</si>
  <si>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</si>
  <si>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</si>
  <si>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</si>
  <si>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</si>
  <si>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</si>
  <si>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</si>
  <si>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</si>
  <si>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</si>
  <si>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</si>
  <si>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</si>
  <si>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</si>
  <si>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</si>
  <si>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</si>
  <si>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</si>
  <si>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</si>
  <si>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</si>
  <si>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</si>
  <si>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</si>
  <si>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</si>
  <si>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</si>
  <si>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</si>
  <si>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</si>
  <si>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</si>
  <si>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</si>
  <si>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</si>
  <si>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</si>
  <si>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</si>
  <si>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</si>
  <si>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</si>
  <si>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</si>
  <si>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</si>
  <si>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</si>
  <si>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</si>
  <si>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LOS HECHOS DE LA DEMANDA, LA SEÑORA MARIA ESPERANZA PEDROZA CABEZAS C.C: 51.712.085, NACIO EL 14/01/1964, COTIZÓ AL ISS, Y AL RAIS EN COLFONDOS, PORVENIR, SKANDIA Y PROTECCIÓN, QUE EL 28 DE JULIO DE 1994 SE HIZO PRESENTE A SU LUGAR DE TRABAJO GECELEC UN ASESOR DE HORIZONTE HOY PORVENIR Y LE ENTREGO FORMULARIO DE AFILIACIÓN PARA SU DILIGENCIAMIENTO, SIN BRINDARLE ASESORIA, QUE PORVENIR COLFONDOS Y SKANDIANO INFORMARON VENTAJAS Y DESVENTAJAS DEL RAIS, QUE EL FORMULARIO DE AFILIACIÓN SUSCRITO CON LAS AFP DEMANDADAS NO SOPORTAN ASESORIA A LA DEMANDANTE, QUE LA SEÑORA MARIA ESPERANZA PEDROZA CABEZAS HA ÉRMANECIDO AFILIADA AL RAIS POR MAS DE 15 AÑOS, Y QUE NINGUNA DE LAS AFP PORVENIR, COLFONDOS Y SKANDIA DIERON INFORMACIÓN SUFICIENTE CLARA Y COMPLETA SOBRE EL RAIS, QUE EL 18/06/2021 LA DEMANDANTE SOLICITO LA INEFICACIA A LAS AFP DEMANDADAS SOLICITUD QUE FUE NEGADA. QUE LA AFILIAICIÓN DE LA DEMANDANTE SE DIO CON BASE EN INFORMACION ESCAZA QUE IMPIDIO LA LIBRE ESCOGENCIA DE REGIMEN PENSIONAL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</si>
</sst>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110" zoomScaleNormal="11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ht="14.4" customHeight="1" x14ac:dyDescent="0.3">
      <c r="A12" s="37" t="s">
        <v>19</v>
      </c>
      <c r="B12" s="36" t="s">
        <v>153</v>
      </c>
      <c r="C12" s="36"/>
    </row>
    <row r="13" spans="1:3" ht="30" customHeight="1" x14ac:dyDescent="0.3">
      <c r="A13" s="37"/>
      <c r="B13" s="36"/>
      <c r="C13" s="36"/>
    </row>
    <row r="14" spans="1:3" ht="73.5" customHeight="1" x14ac:dyDescent="0.3">
      <c r="A14" s="37"/>
      <c r="B14" s="36"/>
      <c r="C14" s="36"/>
    </row>
    <row r="15" spans="1:3" ht="28.8" x14ac:dyDescent="0.3">
      <c r="A15" s="5" t="s">
        <v>20</v>
      </c>
      <c r="B15" s="40" t="s">
        <v>21</v>
      </c>
      <c r="C15" s="41"/>
    </row>
    <row r="16" spans="1:3" ht="33.75" customHeight="1" x14ac:dyDescent="0.3">
      <c r="A16" s="42" t="s">
        <v>22</v>
      </c>
      <c r="B16" s="43" t="s">
        <v>23</v>
      </c>
      <c r="C16" s="43"/>
    </row>
    <row r="17" spans="1:3" ht="33.75" customHeight="1" x14ac:dyDescent="0.3">
      <c r="A17" s="42"/>
      <c r="B17" s="11" t="s">
        <v>24</v>
      </c>
      <c r="C17" s="6"/>
    </row>
    <row r="18" spans="1:3" ht="33.75" customHeight="1" x14ac:dyDescent="0.3">
      <c r="A18" s="42"/>
      <c r="B18" s="11" t="s">
        <v>25</v>
      </c>
      <c r="C18" s="6"/>
    </row>
    <row r="19" spans="1:3" x14ac:dyDescent="0.3">
      <c r="A19" s="42"/>
      <c r="B19" s="44" t="s">
        <v>26</v>
      </c>
      <c r="C19" s="45"/>
    </row>
    <row r="20" spans="1:3" x14ac:dyDescent="0.3">
      <c r="A20" s="42"/>
      <c r="B20" s="11"/>
      <c r="C20" s="6"/>
    </row>
    <row r="21" spans="1:3" x14ac:dyDescent="0.3">
      <c r="A21" s="42"/>
      <c r="B21" s="11"/>
      <c r="C21" s="6"/>
    </row>
    <row r="22" spans="1:3" x14ac:dyDescent="0.3">
      <c r="A22" s="42"/>
      <c r="B22" s="44" t="s">
        <v>27</v>
      </c>
      <c r="C22" s="45"/>
    </row>
    <row r="23" spans="1:3" x14ac:dyDescent="0.3">
      <c r="A23" s="42"/>
      <c r="B23" s="11"/>
      <c r="C23" s="16"/>
    </row>
    <row r="24" spans="1:3" x14ac:dyDescent="0.3">
      <c r="A24" s="5" t="s">
        <v>28</v>
      </c>
      <c r="B24" s="36" t="s">
        <v>29</v>
      </c>
      <c r="C24" s="36"/>
    </row>
    <row r="25" spans="1:3" x14ac:dyDescent="0.3">
      <c r="A25" s="5" t="s">
        <v>30</v>
      </c>
      <c r="B25" s="36" t="s">
        <v>31</v>
      </c>
      <c r="C25" s="36"/>
    </row>
    <row r="26" spans="1:3" x14ac:dyDescent="0.3">
      <c r="A26" s="5" t="s">
        <v>32</v>
      </c>
      <c r="B26" s="36" t="s">
        <v>33</v>
      </c>
      <c r="C26" s="36"/>
    </row>
    <row r="27" spans="1:3" x14ac:dyDescent="0.3">
      <c r="A27" s="5" t="s">
        <v>34</v>
      </c>
      <c r="B27" s="38">
        <v>45469</v>
      </c>
      <c r="C27" s="39"/>
    </row>
    <row r="28" spans="1:3" x14ac:dyDescent="0.3">
      <c r="A28" s="5" t="s">
        <v>35</v>
      </c>
      <c r="B28" s="35" t="s">
        <v>36</v>
      </c>
      <c r="C28" s="35"/>
    </row>
    <row r="29" spans="1:3" x14ac:dyDescent="0.3">
      <c r="A29" s="5" t="s">
        <v>37</v>
      </c>
      <c r="B29" s="35">
        <v>45527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6" t="str">
        <f>'GENERALES NOTA 322'!B2:C2</f>
        <v>11001310500720210041500</v>
      </c>
      <c r="C3" s="36"/>
    </row>
    <row r="4" spans="1:3" x14ac:dyDescent="0.3">
      <c r="A4" s="5" t="s">
        <v>3</v>
      </c>
      <c r="B4" s="36" t="str">
        <f>'GENERALES NOTA 322'!B3:C3</f>
        <v>007 LABORAL CIRCUITO BOGOTA</v>
      </c>
      <c r="C4" s="36"/>
    </row>
    <row r="5" spans="1:3" x14ac:dyDescent="0.3">
      <c r="A5" s="5" t="s">
        <v>5</v>
      </c>
      <c r="B5" s="36" t="str">
        <f>'GENERALES NOTA 322'!B4:C4</f>
        <v>COLFONDOS Y OTRO</v>
      </c>
      <c r="C5" s="36"/>
    </row>
    <row r="6" spans="1:3" x14ac:dyDescent="0.3">
      <c r="A6" s="5" t="s">
        <v>7</v>
      </c>
      <c r="B6" s="36" t="str">
        <f>'GENERALES NOTA 322'!B5:C5</f>
        <v>MARIA ESPERANZA PEDROZA CABEZAS C.C: 51.712.085</v>
      </c>
      <c r="C6" s="36"/>
    </row>
    <row r="7" spans="1:3" x14ac:dyDescent="0.3">
      <c r="A7" s="5" t="s">
        <v>9</v>
      </c>
      <c r="B7" s="36" t="str">
        <f>'GENERALES NOTA 322'!B6:C6</f>
        <v>LLAMADA EN GARANTIA</v>
      </c>
      <c r="C7" s="36"/>
    </row>
    <row r="8" spans="1:3" x14ac:dyDescent="0.3">
      <c r="A8" s="13" t="s">
        <v>41</v>
      </c>
      <c r="B8" s="36"/>
      <c r="C8" s="36"/>
    </row>
    <row r="9" spans="1:3" x14ac:dyDescent="0.3">
      <c r="A9" s="13" t="s">
        <v>17</v>
      </c>
      <c r="B9" s="36"/>
      <c r="C9" s="36"/>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6"/>
      <c r="C13" s="36"/>
    </row>
    <row r="14" spans="1:3" x14ac:dyDescent="0.3">
      <c r="A14" s="13" t="s">
        <v>46</v>
      </c>
      <c r="B14" s="36"/>
      <c r="C14" s="36"/>
    </row>
    <row r="15" spans="1:3" x14ac:dyDescent="0.3">
      <c r="A15" s="13" t="s">
        <v>47</v>
      </c>
      <c r="B15" s="36"/>
      <c r="C15" s="36"/>
    </row>
    <row r="16" spans="1:3" x14ac:dyDescent="0.3">
      <c r="A16" s="63" t="s">
        <v>48</v>
      </c>
      <c r="B16" s="36"/>
      <c r="C16" s="36"/>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6"/>
      <c r="C21" s="36"/>
    </row>
    <row r="22" spans="1:3" x14ac:dyDescent="0.3">
      <c r="A22" s="13" t="s">
        <v>52</v>
      </c>
      <c r="B22" s="53"/>
      <c r="C22" s="54"/>
    </row>
    <row r="23" spans="1:3" x14ac:dyDescent="0.3">
      <c r="A23" s="13" t="s">
        <v>53</v>
      </c>
      <c r="B23" s="36"/>
      <c r="C23" s="36"/>
    </row>
    <row r="24" spans="1:3" x14ac:dyDescent="0.3">
      <c r="A24" s="13" t="s">
        <v>54</v>
      </c>
      <c r="B24" s="36"/>
      <c r="C24" s="36"/>
    </row>
    <row r="25" spans="1:3" x14ac:dyDescent="0.3">
      <c r="A25" s="13" t="s">
        <v>55</v>
      </c>
      <c r="B25" s="36"/>
      <c r="C25" s="36"/>
    </row>
    <row r="26" spans="1:3" x14ac:dyDescent="0.3">
      <c r="A26" s="12" t="s">
        <v>56</v>
      </c>
      <c r="B26" s="36"/>
      <c r="C26" s="36"/>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A19" sqref="A19:A2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11001310500720210041500</v>
      </c>
      <c r="C3" s="75"/>
    </row>
    <row r="4" spans="1:6" x14ac:dyDescent="0.3">
      <c r="A4" s="21" t="s">
        <v>3</v>
      </c>
      <c r="B4" s="75" t="str">
        <f>'GENERALES NOTA 322'!B3:C3</f>
        <v>007 LABORAL CIRCUITO BOGOTA</v>
      </c>
      <c r="C4" s="75"/>
    </row>
    <row r="5" spans="1:6" x14ac:dyDescent="0.3">
      <c r="A5" s="21" t="s">
        <v>5</v>
      </c>
      <c r="B5" s="75" t="str">
        <f>'GENERALES NOTA 322'!B4:C4</f>
        <v>COLFONDOS Y OTRO</v>
      </c>
      <c r="C5" s="75"/>
    </row>
    <row r="6" spans="1:6" ht="14.4" customHeight="1" x14ac:dyDescent="0.3">
      <c r="A6" s="21" t="s">
        <v>7</v>
      </c>
      <c r="B6" s="75" t="str">
        <f>'GENERALES NOTA 322'!B5:C5</f>
        <v>MARIA ESPERANZA PEDROZA CABEZAS C.C: 51.712.085</v>
      </c>
      <c r="C6" s="75"/>
    </row>
    <row r="7" spans="1:6" x14ac:dyDescent="0.3">
      <c r="A7" s="21" t="s">
        <v>9</v>
      </c>
      <c r="B7" s="75" t="str">
        <f>'GENERALES NOTA 322'!B6:C6</f>
        <v>LLAMADA EN GARANTIA</v>
      </c>
      <c r="C7" s="75"/>
    </row>
    <row r="8" spans="1:6" ht="28.8" x14ac:dyDescent="0.3">
      <c r="A8" s="21" t="s">
        <v>20</v>
      </c>
      <c r="B8" s="69" t="str">
        <f>'GENERALES NOTA 322'!B15:C15</f>
        <v>NO ES POSIBLE CUANTIFICAR LAS PRETENSIONES DE LA DEMANDA EN ATENCIÓN A LA NATURALEZA DEL PROCESO.</v>
      </c>
      <c r="C8" s="70"/>
    </row>
    <row r="9" spans="1:6" x14ac:dyDescent="0.3">
      <c r="A9" s="76" t="s">
        <v>22</v>
      </c>
      <c r="B9" s="77" t="s">
        <v>23</v>
      </c>
      <c r="C9" s="78"/>
    </row>
    <row r="10" spans="1:6" x14ac:dyDescent="0.3">
      <c r="A10" s="76"/>
      <c r="B10" s="22" t="s">
        <v>24</v>
      </c>
      <c r="C10" s="19">
        <f>'GENERALES NOTA 322'!C17</f>
        <v>0</v>
      </c>
    </row>
    <row r="11" spans="1:6" x14ac:dyDescent="0.3">
      <c r="A11" s="76"/>
      <c r="B11" s="22" t="s">
        <v>25</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91</v>
      </c>
      <c r="C16" s="72"/>
    </row>
    <row r="17" spans="1:3" ht="28.5" customHeight="1" x14ac:dyDescent="0.3">
      <c r="A17" s="14" t="s">
        <v>92</v>
      </c>
      <c r="B17" s="81">
        <f>((C19+C20+C22+C23)-C26)*C25*C27</f>
        <v>0</v>
      </c>
      <c r="C17" s="81"/>
    </row>
    <row r="18" spans="1:3" x14ac:dyDescent="0.3">
      <c r="A18" s="23" t="s">
        <v>93</v>
      </c>
      <c r="B18" s="79" t="s">
        <v>23</v>
      </c>
      <c r="C18" s="80"/>
    </row>
    <row r="19" spans="1:3" x14ac:dyDescent="0.3">
      <c r="A19" s="87"/>
      <c r="B19" s="22" t="s">
        <v>24</v>
      </c>
      <c r="C19" s="19"/>
    </row>
    <row r="20" spans="1:3" x14ac:dyDescent="0.3">
      <c r="A20" s="88"/>
      <c r="B20" s="22" t="s">
        <v>25</v>
      </c>
      <c r="C20" s="19">
        <v>0</v>
      </c>
    </row>
    <row r="21" spans="1:3" x14ac:dyDescent="0.3">
      <c r="A21" s="88"/>
      <c r="B21" s="77" t="s">
        <v>26</v>
      </c>
      <c r="C21" s="78"/>
    </row>
    <row r="22" spans="1:3" x14ac:dyDescent="0.3">
      <c r="A22" s="88"/>
      <c r="B22" s="22" t="s">
        <v>85</v>
      </c>
      <c r="C22" s="19">
        <v>0</v>
      </c>
    </row>
    <row r="23" spans="1:3" ht="28.8" x14ac:dyDescent="0.3">
      <c r="A23" s="88"/>
      <c r="B23" s="22" t="s">
        <v>94</v>
      </c>
      <c r="C23" s="19">
        <v>0</v>
      </c>
    </row>
    <row r="24" spans="1:3" x14ac:dyDescent="0.3">
      <c r="A24" s="88"/>
      <c r="B24" s="77" t="s">
        <v>95</v>
      </c>
      <c r="C24" s="78"/>
    </row>
    <row r="25" spans="1:3" x14ac:dyDescent="0.3">
      <c r="A25" s="25"/>
      <c r="B25" s="22" t="s">
        <v>96</v>
      </c>
      <c r="C25" s="26"/>
    </row>
    <row r="26" spans="1:3" x14ac:dyDescent="0.3">
      <c r="A26" s="27"/>
      <c r="B26" s="22" t="s">
        <v>43</v>
      </c>
      <c r="C26" s="28">
        <v>0</v>
      </c>
    </row>
    <row r="27" spans="1:3" x14ac:dyDescent="0.3">
      <c r="A27" s="27"/>
      <c r="B27" s="22" t="s">
        <v>97</v>
      </c>
      <c r="C27" s="26"/>
    </row>
    <row r="28" spans="1:3" x14ac:dyDescent="0.3">
      <c r="A28" s="18" t="s">
        <v>98</v>
      </c>
      <c r="B28" s="81">
        <f>IFERROR(B17*(VLOOKUP(B15,Hoja2!$G$1:$H$6,2,0)),16666)</f>
        <v>16666</v>
      </c>
      <c r="C28" s="81"/>
    </row>
    <row r="29" spans="1:3" ht="28.8" x14ac:dyDescent="0.3">
      <c r="A29" s="21" t="s">
        <v>99</v>
      </c>
      <c r="B29" s="82" t="s">
        <v>100</v>
      </c>
      <c r="C29" s="83"/>
    </row>
    <row r="30" spans="1:3" ht="28.8" x14ac:dyDescent="0.3">
      <c r="A30" s="21" t="s">
        <v>101</v>
      </c>
      <c r="B30" s="84" t="s">
        <v>102</v>
      </c>
      <c r="C30" s="85"/>
    </row>
    <row r="31" spans="1:3" ht="18" x14ac:dyDescent="0.3">
      <c r="A31" s="29" t="s">
        <v>103</v>
      </c>
      <c r="B31" s="29"/>
      <c r="C31" s="29"/>
    </row>
    <row r="32" spans="1:3" x14ac:dyDescent="0.3">
      <c r="A32" s="30" t="s">
        <v>104</v>
      </c>
      <c r="B32" s="86"/>
      <c r="C32" s="86"/>
    </row>
    <row r="33" spans="1:3" x14ac:dyDescent="0.3">
      <c r="A33" s="30" t="s">
        <v>105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106</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6" t="str">
        <f>'GENERALES NOTA 322'!B2:C2</f>
        <v>11001310500720210041500</v>
      </c>
      <c r="C3" s="36"/>
    </row>
    <row r="4" spans="1:3" x14ac:dyDescent="0.3">
      <c r="A4" s="5" t="s">
        <v>3</v>
      </c>
      <c r="B4" s="36" t="str">
        <f>'GENERALES NOTA 322'!B3:C3</f>
        <v>007 LABORAL CIRCUITO BOGOTA</v>
      </c>
      <c r="C4" s="36"/>
    </row>
    <row r="5" spans="1:3" ht="29.1" customHeight="1" x14ac:dyDescent="0.3">
      <c r="A5" s="5" t="s">
        <v>5</v>
      </c>
      <c r="B5" s="36" t="str">
        <f>'GENERALES NOTA 322'!B4:C4</f>
        <v>COLFONDOS Y OTRO</v>
      </c>
      <c r="C5" s="36"/>
    </row>
    <row r="6" spans="1:3" x14ac:dyDescent="0.3">
      <c r="A6" s="5" t="s">
        <v>7</v>
      </c>
      <c r="B6" s="36" t="str">
        <f>'GENERALES NOTA 322'!B5:C5</f>
        <v>MARIA ESPERANZA PEDROZA CABEZAS C.C: 51.712.085</v>
      </c>
      <c r="C6" s="36"/>
    </row>
    <row r="7" spans="1:3" ht="43.5" customHeight="1" x14ac:dyDescent="0.3">
      <c r="A7" s="5" t="s">
        <v>9</v>
      </c>
      <c r="B7" s="36" t="str">
        <f>'GENERALES NOTA 322'!B6:C6</f>
        <v>LLAMADA EN GARANTIA</v>
      </c>
      <c r="C7" s="36"/>
    </row>
    <row r="8" spans="1:3" x14ac:dyDescent="0.3">
      <c r="A8" s="5" t="s">
        <v>107</v>
      </c>
      <c r="B8" s="36"/>
      <c r="C8" s="36"/>
    </row>
    <row r="9" spans="1:3" x14ac:dyDescent="0.3">
      <c r="A9" s="15" t="s">
        <v>93</v>
      </c>
      <c r="B9" s="89"/>
      <c r="C9" s="89"/>
    </row>
    <row r="10" spans="1:3" x14ac:dyDescent="0.3">
      <c r="A10" s="15" t="s">
        <v>108</v>
      </c>
      <c r="B10" s="36"/>
      <c r="C10" s="36"/>
    </row>
    <row r="11" spans="1:3" ht="28.8" x14ac:dyDescent="0.3">
      <c r="A11" s="15" t="s">
        <v>109</v>
      </c>
      <c r="B11" s="90"/>
      <c r="C11" s="56"/>
    </row>
    <row r="12" spans="1:3" ht="57.6" x14ac:dyDescent="0.3">
      <c r="A12" s="5" t="s">
        <v>110</v>
      </c>
      <c r="B12" s="36"/>
      <c r="C12" s="36"/>
    </row>
    <row r="13" spans="1:3" ht="57.6" x14ac:dyDescent="0.3">
      <c r="A13" s="5" t="s">
        <v>111</v>
      </c>
      <c r="B13" s="36"/>
      <c r="C13" s="36"/>
    </row>
    <row r="14" spans="1:3" x14ac:dyDescent="0.3">
      <c r="A14" s="5" t="s">
        <v>112</v>
      </c>
      <c r="B14" s="11"/>
      <c r="C14" s="11"/>
    </row>
    <row r="15" spans="1:3" x14ac:dyDescent="0.3">
      <c r="A15" s="15" t="s">
        <v>113</v>
      </c>
      <c r="B15" s="36"/>
      <c r="C15" s="36"/>
    </row>
    <row r="16" spans="1:3" x14ac:dyDescent="0.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117</v>
      </c>
      <c r="C1" s="8" t="s">
        <v>48</v>
      </c>
      <c r="D1" s="8" t="s">
        <v>52</v>
      </c>
      <c r="E1" s="3" t="s">
        <v>53</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2024-09-21T16:30:19Z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