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9" i="1" l="1"/>
  <c r="B11" i="1" l="1"/>
  <c r="B6" i="1"/>
  <c r="B12" i="1" l="1"/>
  <c r="B14" i="1" s="1"/>
  <c r="G4" i="1" l="1"/>
  <c r="G5" i="1" s="1"/>
  <c r="H4" i="1"/>
  <c r="H5" i="1" s="1"/>
  <c r="I5" i="1" l="1"/>
  <c r="H8" i="1"/>
</calcChain>
</file>

<file path=xl/sharedStrings.xml><?xml version="1.0" encoding="utf-8"?>
<sst xmlns="http://schemas.openxmlformats.org/spreadsheetml/2006/main" count="27" uniqueCount="26">
  <si>
    <t xml:space="preserve">Liquidación de Perjuicios LESIONES </t>
  </si>
  <si>
    <t>Aspectos Generales</t>
  </si>
  <si>
    <t>Datos relevantes</t>
  </si>
  <si>
    <t>LC Consolidado</t>
  </si>
  <si>
    <t>LC Futuro</t>
  </si>
  <si>
    <t>TOTAL</t>
  </si>
  <si>
    <t>Fecha de Liquidación</t>
  </si>
  <si>
    <t>Víctima</t>
  </si>
  <si>
    <t>Fecha de Nacimiento</t>
  </si>
  <si>
    <t xml:space="preserve">Interés </t>
  </si>
  <si>
    <t>Edad</t>
  </si>
  <si>
    <t>Renta</t>
  </si>
  <si>
    <t>Fecha mayoría de edad</t>
  </si>
  <si>
    <t>Vida Probable (Meses)</t>
  </si>
  <si>
    <t>TOTAL LC</t>
  </si>
  <si>
    <t xml:space="preserve">N del lucro cesante futuro </t>
  </si>
  <si>
    <t>RENTA ACTUALIZADA</t>
  </si>
  <si>
    <t>Con factor prestacional</t>
  </si>
  <si>
    <t>% PCL (Estimado)</t>
  </si>
  <si>
    <t>Con PCL Ra</t>
  </si>
  <si>
    <t>SALARIO AL 2023</t>
  </si>
  <si>
    <t>IPC DE AGO 2023</t>
  </si>
  <si>
    <t>IPC DE JUL 2024</t>
  </si>
  <si>
    <t>SANDRA MILENA MORALES URREGO</t>
  </si>
  <si>
    <t>Fecha del hecho (Accidente u Otro)</t>
  </si>
  <si>
    <t>Tiempo entre hecho y liquidación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</si>
</sst>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-[$$-240A]\ * #,##0.00_-;\-[$$-240A]\ * #,##0.00_-;_-[$$-240A]\ * &quot;-&quot;??_-;_-@_-"/>
    <numFmt numFmtId="166" formatCode="_-* #,##0.00\ _€_-;\-* #,##0.00\ _€_-;_-* &quot;-&quot;??\ _€_-;_-@_-"/>
    <numFmt numFmtId="167" formatCode="_(&quot;$&quot;\ * #,##0.00_);_(&quot;$&quot;\ * \(#,##0.00\);_(&quot;$&quot;\ * &quot;-&quot;??_);_(@_)"/>
    <numFmt numFmtId="168" formatCode="_-&quot;$&quot;* #,##0_-;\-&quot;$&quot;* #,##0_-;_-&quot;$&quot;* &quot;-&quot;??_-;_-@_-"/>
    <numFmt numFmtId="169" formatCode="0.0"/>
    <numFmt numFmtId="170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ndara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b/>
      <sz val="10.5"/>
      <color theme="1"/>
      <name val="Candara"/>
      <family val="2"/>
    </font>
    <font>
      <sz val="10.5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rgb="FF76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/>
    <xf numFmtId="0" fontId="3" fillId="4" borderId="1" xfId="0" applyFont="1" applyFill="1" applyBorder="1" applyAlignment="1">
      <alignment horizontal="center" vertical="center"/>
    </xf>
    <xf numFmtId="14" fontId="4" fillId="0" borderId="1" xfId="0" applyNumberFormat="1" applyFont="1" applyBorder="1"/>
    <xf numFmtId="0" fontId="5" fillId="4" borderId="1" xfId="0" applyFont="1" applyFill="1" applyBorder="1"/>
    <xf numFmtId="0" fontId="6" fillId="4" borderId="1" xfId="0" applyFont="1" applyFill="1" applyBorder="1"/>
    <xf numFmtId="164" fontId="4" fillId="0" borderId="1" xfId="1" applyNumberFormat="1" applyFont="1" applyBorder="1"/>
    <xf numFmtId="165" fontId="4" fillId="0" borderId="1" xfId="1" applyNumberFormat="1" applyFont="1" applyBorder="1"/>
    <xf numFmtId="164" fontId="4" fillId="0" borderId="1" xfId="0" applyNumberFormat="1" applyFont="1" applyBorder="1"/>
    <xf numFmtId="164" fontId="3" fillId="5" borderId="1" xfId="0" applyNumberFormat="1" applyFont="1" applyFill="1" applyBorder="1"/>
    <xf numFmtId="2" fontId="4" fillId="0" borderId="1" xfId="0" applyNumberFormat="1" applyFont="1" applyBorder="1"/>
    <xf numFmtId="166" fontId="0" fillId="0" borderId="0" xfId="0" applyNumberFormat="1"/>
    <xf numFmtId="167" fontId="0" fillId="0" borderId="0" xfId="0" applyNumberFormat="1"/>
    <xf numFmtId="0" fontId="4" fillId="0" borderId="1" xfId="0" applyFont="1" applyBorder="1" applyAlignment="1">
      <alignment wrapText="1"/>
    </xf>
    <xf numFmtId="168" fontId="4" fillId="0" borderId="1" xfId="1" applyNumberFormat="1" applyFont="1" applyBorder="1"/>
    <xf numFmtId="0" fontId="4" fillId="0" borderId="0" xfId="0" applyFont="1"/>
    <xf numFmtId="164" fontId="4" fillId="0" borderId="0" xfId="0" applyNumberFormat="1" applyFont="1"/>
    <xf numFmtId="0" fontId="4" fillId="0" borderId="1" xfId="1" applyNumberFormat="1" applyFont="1" applyBorder="1" applyAlignment="1">
      <alignment wrapText="1"/>
    </xf>
    <xf numFmtId="169" fontId="4" fillId="0" borderId="1" xfId="0" applyNumberFormat="1" applyFont="1" applyBorder="1"/>
    <xf numFmtId="164" fontId="0" fillId="0" borderId="0" xfId="0" applyNumberFormat="1"/>
    <xf numFmtId="0" fontId="4" fillId="0" borderId="1" xfId="1" applyNumberFormat="1" applyFont="1" applyBorder="1"/>
    <xf numFmtId="167" fontId="4" fillId="0" borderId="1" xfId="1" applyNumberFormat="1" applyFont="1" applyBorder="1"/>
    <xf numFmtId="170" fontId="4" fillId="0" borderId="1" xfId="0" applyNumberFormat="1" applyFont="1" applyBorder="1"/>
    <xf numFmtId="10" fontId="4" fillId="0" borderId="1" xfId="2" applyNumberFormat="1" applyFont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B12" sqref="B12"/>
    </sheetView>
  </sheetViews>
  <sheetFormatPr baseColWidth="10" defaultRowHeight="15" x14ac:dyDescent="0.25"/>
  <cols>
    <col min="1" max="1" width="30.85546875" customWidth="1"/>
    <col min="2" max="2" width="21.5703125" customWidth="1"/>
    <col min="3" max="3" width="36.42578125" customWidth="1"/>
    <col min="4" max="4" width="21.5703125" customWidth="1"/>
    <col min="5" max="5" width="35.5703125" customWidth="1"/>
    <col min="6" max="6" width="11.85546875" customWidth="1"/>
    <col min="7" max="7" width="20.5703125" customWidth="1"/>
    <col min="8" max="8" width="20.42578125" customWidth="1"/>
    <col min="9" max="9" width="15.42578125" customWidth="1"/>
  </cols>
  <sheetData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ht="14.45" x14ac:dyDescent="0.35">
      <c r="A3" s="27" t="s">
        <v>1</v>
      </c>
      <c r="B3" s="27"/>
      <c r="C3" s="28" t="s">
        <v>2</v>
      </c>
      <c r="D3" s="28"/>
      <c r="E3" s="1"/>
      <c r="F3" s="1"/>
      <c r="G3" s="2" t="s">
        <v>3</v>
      </c>
      <c r="H3" s="2" t="s">
        <v>4</v>
      </c>
      <c r="I3" s="2" t="s">
        <v>5</v>
      </c>
    </row>
    <row r="4" spans="1:9" x14ac:dyDescent="0.25">
      <c r="A4" s="1" t="s">
        <v>6</v>
      </c>
      <c r="B4" s="3">
        <v>45460</v>
      </c>
      <c r="C4" s="1" t="s">
        <v>24</v>
      </c>
      <c r="D4" s="3">
        <v>45148</v>
      </c>
      <c r="E4" s="4" t="s">
        <v>23</v>
      </c>
      <c r="F4" s="5" t="s">
        <v>7</v>
      </c>
      <c r="G4" s="6">
        <f>B14*((((1+D5)^D6)-1)/D5)</f>
        <v>5782633.9902523458</v>
      </c>
      <c r="H4" s="7">
        <f>B14*((((1+D5)^D9)-1))/(((1+D5)^D9)*D5)</f>
        <v>101981561.5338193</v>
      </c>
      <c r="I4" s="8"/>
    </row>
    <row r="5" spans="1:9" x14ac:dyDescent="0.25">
      <c r="A5" s="1" t="s">
        <v>8</v>
      </c>
      <c r="B5" s="3">
        <v>30123</v>
      </c>
      <c r="C5" s="1" t="s">
        <v>9</v>
      </c>
      <c r="D5" s="1">
        <v>4.8669999999999998E-3</v>
      </c>
      <c r="E5" s="2" t="s">
        <v>5</v>
      </c>
      <c r="F5" s="2"/>
      <c r="G5" s="8">
        <f>G4</f>
        <v>5782633.9902523458</v>
      </c>
      <c r="H5" s="8">
        <f>SUM(H4:H4)</f>
        <v>101981561.5338193</v>
      </c>
      <c r="I5" s="9">
        <f>(G5+H5)</f>
        <v>107764195.52407165</v>
      </c>
    </row>
    <row r="6" spans="1:9" x14ac:dyDescent="0.25">
      <c r="A6" s="1" t="s">
        <v>10</v>
      </c>
      <c r="B6" s="10">
        <f>(D4-B5)/365</f>
        <v>41.164383561643838</v>
      </c>
      <c r="C6" s="1" t="s">
        <v>25</v>
      </c>
      <c r="D6" s="18">
        <f>11.2</f>
        <v>11.2</v>
      </c>
      <c r="I6" s="11"/>
    </row>
    <row r="7" spans="1:9" x14ac:dyDescent="0.25">
      <c r="A7" s="28" t="s">
        <v>11</v>
      </c>
      <c r="B7" s="28"/>
      <c r="C7" s="1" t="s">
        <v>12</v>
      </c>
      <c r="D7" s="3">
        <v>36698</v>
      </c>
      <c r="G7" s="12"/>
    </row>
    <row r="8" spans="1:9" x14ac:dyDescent="0.25">
      <c r="A8" s="13" t="s">
        <v>20</v>
      </c>
      <c r="B8" s="14">
        <v>4755529</v>
      </c>
      <c r="C8" s="1" t="s">
        <v>13</v>
      </c>
      <c r="D8" s="1">
        <v>884</v>
      </c>
      <c r="G8" s="15" t="s">
        <v>14</v>
      </c>
      <c r="H8" s="16">
        <f>(G5+H5)</f>
        <v>107764195.52407165</v>
      </c>
    </row>
    <row r="9" spans="1:9" x14ac:dyDescent="0.25">
      <c r="A9" s="13" t="s">
        <v>21</v>
      </c>
      <c r="B9" s="17">
        <v>135.38999999999999</v>
      </c>
      <c r="C9" s="1" t="s">
        <v>15</v>
      </c>
      <c r="D9" s="18">
        <f>D8-D6</f>
        <v>872.8</v>
      </c>
      <c r="H9" s="19"/>
    </row>
    <row r="10" spans="1:9" x14ac:dyDescent="0.25">
      <c r="A10" s="13" t="s">
        <v>22</v>
      </c>
      <c r="B10" s="20">
        <v>143.38</v>
      </c>
      <c r="C10" s="1"/>
      <c r="D10" s="1"/>
      <c r="H10" s="19"/>
    </row>
    <row r="11" spans="1:9" ht="39.6" x14ac:dyDescent="0.35">
      <c r="A11" s="13" t="s">
        <v>16</v>
      </c>
      <c r="B11" s="21">
        <f>B8*(B10/B9)</f>
        <v>5036175.1090922523</v>
      </c>
      <c r="C11" s="1"/>
      <c r="D11" s="1"/>
      <c r="H11" s="19"/>
    </row>
    <row r="12" spans="1:9" ht="14.45" x14ac:dyDescent="0.35">
      <c r="A12" s="1" t="s">
        <v>17</v>
      </c>
      <c r="B12" s="21">
        <f>B11</f>
        <v>5036175.1090922523</v>
      </c>
      <c r="C12" s="1"/>
      <c r="D12" s="22"/>
    </row>
    <row r="13" spans="1:9" ht="14.45" x14ac:dyDescent="0.35">
      <c r="A13" s="1" t="s">
        <v>18</v>
      </c>
      <c r="B13" s="23">
        <v>0.1</v>
      </c>
      <c r="C13" s="24"/>
      <c r="D13" s="24"/>
    </row>
    <row r="14" spans="1:9" ht="14.45" x14ac:dyDescent="0.35">
      <c r="A14" s="1" t="s">
        <v>19</v>
      </c>
      <c r="B14" s="21">
        <f>B12*B13</f>
        <v>503617.51090922527</v>
      </c>
      <c r="C14" s="24"/>
      <c r="D14" s="25"/>
    </row>
  </sheetData>
  <mergeCells count="4">
    <mergeCell ref="A2:I2"/>
    <mergeCell ref="A3:B3"/>
    <mergeCell ref="C3:D3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Darling Mz</dc:creator>
  <cp:lastModifiedBy>David Leonardo Gómez Delgado</cp:lastModifiedBy>
  <dcterms:created xsi:type="dcterms:W3CDTF">2022-02-16T20:01:01Z</dcterms:created>
  <dcterms:modified xsi:type="dcterms:W3CDTF">2024-07-17T23:59:52Z</dcterms:modified>
</cp:coreProperties>
</file>