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defaultThemeVersion="164011"/>
  <mc:AlternateContent xmlns:mc="http://schemas.openxmlformats.org/markup-compatibility/2006">
    <mc:Choice Requires="x15">
      <x15ac:absPath xmlns:x15ac="http://schemas.microsoft.com/office/spreadsheetml/2010/11/ac" url="C:\Users\darli\Downloads\"/>
    </mc:Choice>
  </mc:AlternateContent>
  <bookViews>
    <workbookView xWindow="0" yWindow="0" windowWidth="28800" windowHeight="11685"/>
  </bookViews>
  <sheets>
    <sheet name="AUTOS  NOTA 322" sheetId="1" r:id="rId1"/>
    <sheet name="AUTOS NOTA 321" sheetId="7" r:id="rId2"/>
    <sheet name="AUTOS NOTA 324-478" sheetId="8" r:id="rId3"/>
    <sheet name="TASACION " sheetId="10" state="hidden" r:id="rId4"/>
    <sheet name="AUTOS NOTA 325" sheetId="9" r:id="rId5"/>
    <sheet name="CONCEPTO DE CONCILIACIÓN 330 " sheetId="11" r:id="rId6"/>
    <sheet name="CAMBIO DE CONTINGENCIA 423" sheetId="12" r:id="rId7"/>
    <sheet name="Hoja2" sheetId="6" state="hidden" r:id="rId8"/>
  </sheets>
  <externalReferences>
    <externalReference r:id="rId9"/>
  </externalReferences>
  <definedNames>
    <definedName name="Posición">[1]Hoja1!$S$3:$S$4</definedName>
    <definedName name="Probabilidad">[1]Parametros!$A$3:$A$5</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8" i="12" l="1"/>
  <c r="B8" i="11"/>
  <c r="B10" i="9"/>
  <c r="B9" i="11"/>
  <c r="B7" i="12"/>
  <c r="B7" i="11"/>
  <c r="B6" i="12"/>
  <c r="B6" i="11"/>
  <c r="B5" i="12"/>
  <c r="B5" i="11"/>
  <c r="B3" i="12"/>
  <c r="B2" i="12"/>
  <c r="B4" i="12"/>
  <c r="B4" i="11"/>
  <c r="B3" i="11"/>
  <c r="B2" i="11"/>
  <c r="B20" i="8" l="1"/>
  <c r="B40" i="8" s="1"/>
  <c r="B34" i="12"/>
  <c r="B15" i="12"/>
  <c r="H23" i="11"/>
  <c r="H25" i="11" s="1"/>
  <c r="F22" i="11"/>
  <c r="F24" i="11" s="1"/>
  <c r="E22" i="11"/>
  <c r="E24" i="11" s="1"/>
  <c r="H21" i="11"/>
  <c r="G21" i="11"/>
  <c r="G23" i="11" s="1"/>
  <c r="G25" i="11" s="1"/>
  <c r="F21" i="11"/>
  <c r="F23" i="11" s="1"/>
  <c r="F25" i="11" s="1"/>
  <c r="E21" i="11"/>
  <c r="E23" i="11" s="1"/>
  <c r="E25" i="11" s="1"/>
  <c r="D21" i="11"/>
  <c r="D23" i="11" s="1"/>
  <c r="D25" i="11" s="1"/>
  <c r="H20" i="11"/>
  <c r="H22" i="11" s="1"/>
  <c r="H24" i="11" s="1"/>
  <c r="G20" i="11"/>
  <c r="G22" i="11" s="1"/>
  <c r="G24" i="11" s="1"/>
  <c r="F20" i="11"/>
  <c r="E20" i="11"/>
  <c r="D20" i="11"/>
  <c r="D22" i="11" s="1"/>
  <c r="D24" i="11" s="1"/>
  <c r="B2" i="8" l="1"/>
  <c r="B2" i="9" s="1"/>
  <c r="B8" i="9" l="1"/>
  <c r="B7" i="9"/>
  <c r="B6" i="9"/>
  <c r="B5" i="9"/>
  <c r="B4" i="9"/>
  <c r="B3" i="9"/>
  <c r="B8" i="8"/>
  <c r="B7" i="8"/>
  <c r="B6" i="8"/>
  <c r="B5" i="8"/>
  <c r="B4" i="8"/>
  <c r="B3" i="8"/>
  <c r="B8" i="7"/>
  <c r="B4" i="7" l="1"/>
  <c r="B5" i="7"/>
  <c r="B6" i="7"/>
  <c r="B7" i="7"/>
  <c r="B3" i="7"/>
  <c r="B9" i="8"/>
  <c r="B11" i="9" l="1"/>
</calcChain>
</file>

<file path=xl/sharedStrings.xml><?xml version="1.0" encoding="utf-8"?>
<sst xmlns="http://schemas.openxmlformats.org/spreadsheetml/2006/main" count="319" uniqueCount="225">
  <si>
    <t>SOLICITUD DE ANTECEDENTES -ABOGADO EXTERNO-</t>
  </si>
  <si>
    <t>RADICADO(23 DIGITOS)</t>
  </si>
  <si>
    <t>JUZGADO</t>
  </si>
  <si>
    <t>DEMANDADO</t>
  </si>
  <si>
    <t xml:space="preserve">DEMANDANTE </t>
  </si>
  <si>
    <t>TIPO DE VINCULACION COMPAÑÍA</t>
  </si>
  <si>
    <t>DEMANDA DIRECTA</t>
  </si>
  <si>
    <t xml:space="preserve">TIPO DE PERJUCIO </t>
  </si>
  <si>
    <t xml:space="preserve">RCE LESIONES </t>
  </si>
  <si>
    <t>INTERVINIENTE -NOMBRE DE LESIONADO O MUERTO (S) DEL PROCESO</t>
  </si>
  <si>
    <t xml:space="preserve">NUMERO DE IDENTIFICACION </t>
  </si>
  <si>
    <t xml:space="preserve">DOMICILIO </t>
  </si>
  <si>
    <t xml:space="preserve">TELEFONO </t>
  </si>
  <si>
    <t>CORREO ELECTRONICO</t>
  </si>
  <si>
    <t xml:space="preserve">ESTADO CIVIL </t>
  </si>
  <si>
    <t xml:space="preserve">FECHA DE NACIMIENTO </t>
  </si>
  <si>
    <t xml:space="preserve">EDAD AL MOMENTO DEL SINIESTRO </t>
  </si>
  <si>
    <t xml:space="preserve">FECHA DE DEFUNCION </t>
  </si>
  <si>
    <t xml:space="preserve">SITUCION LABORAL </t>
  </si>
  <si>
    <t xml:space="preserve">PROFESION </t>
  </si>
  <si>
    <t xml:space="preserve">INGRESOS NETOS </t>
  </si>
  <si>
    <t>NUMERO DE LESIONADOS Y/O FALLECIDOS  SEGÚN IPAT</t>
  </si>
  <si>
    <t xml:space="preserve">CONDICION </t>
  </si>
  <si>
    <t>FECHA DE LOS HECHOS</t>
  </si>
  <si>
    <t>FECHA DE SOLICITUD AUDIENCIA PREJUDICIAL</t>
  </si>
  <si>
    <t>FECHA DE AUDIENCIA PREJUDICIAL</t>
  </si>
  <si>
    <r>
      <t>Breve resumen de los hechos
*Recomendaciones:</t>
    </r>
    <r>
      <rPr>
        <sz val="11"/>
        <color theme="1"/>
        <rFont val="Calibri"/>
        <family val="2"/>
        <scheme val="minor"/>
      </rPr>
      <t xml:space="preserve"> Establecer las circunstancias de tiempo, modo y lugar, fecha del siniestro, placa del vh asegurado y terceros afectados, nombres de los lesionados (pcl-entidad que emite la pcl- días de incapacidad, lesiones) y muertos. Dentro del material probatorio identificar el grado de responsabilidad (IPAT, fallo contravencional). Procure no transcribir los hechos de la demanda, este espacio tiene como finalidad mostrar un panorama de los hechos.</t>
    </r>
  </si>
  <si>
    <t>ASEGURADO</t>
  </si>
  <si>
    <t>NIT ASEGURADO</t>
  </si>
  <si>
    <t>PLACA VEHÍCULO ASEGURADO (SI APLICA)</t>
  </si>
  <si>
    <t>NO. PÓLIZA VINCULADA</t>
  </si>
  <si>
    <t>FECHA DE ASIGNACIÓN</t>
  </si>
  <si>
    <t>FECHA DE NOTIFICACIÓN</t>
  </si>
  <si>
    <t>FECHA DE CONTESTACION 
*RECOMENDACIÓN: FECHA MÁXIMA PARA CONTESTAR LA DEMANDA ACORDE A LO ESTIÚLADO EN LA NORMA.</t>
  </si>
  <si>
    <t>REMISION DE ANTECEDENTES - ABOGADO INTERNO-</t>
  </si>
  <si>
    <t>SINIESTRO - APLICATIVO</t>
  </si>
  <si>
    <t>SINIESTRO  APL</t>
  </si>
  <si>
    <t>Radicado(23 digitos)</t>
  </si>
  <si>
    <t>Juzgado</t>
  </si>
  <si>
    <t>Demandado</t>
  </si>
  <si>
    <t xml:space="preserve">Demandante </t>
  </si>
  <si>
    <t>Tipo de vinculacion compañía</t>
  </si>
  <si>
    <t>INTERVINIENTE</t>
  </si>
  <si>
    <t>PÓLIZA</t>
  </si>
  <si>
    <t>AMPARO A AFECTAR</t>
  </si>
  <si>
    <t>RCE HOMICIDIO-LESION</t>
  </si>
  <si>
    <t>VALOR ASEGURADO</t>
  </si>
  <si>
    <t>DEDUCIBLE</t>
  </si>
  <si>
    <t>MODALIDAD</t>
  </si>
  <si>
    <t xml:space="preserve">VIGENCIA </t>
  </si>
  <si>
    <t xml:space="preserve">SINIESTRO DENTRO DE LA VIGENCIA? </t>
  </si>
  <si>
    <t>CARTERA A DÍA</t>
  </si>
  <si>
    <t>COASEGURO</t>
  </si>
  <si>
    <t xml:space="preserve">ASEGURADORAS  </t>
  </si>
  <si>
    <t xml:space="preserve">% DE PARTICIPACION </t>
  </si>
  <si>
    <t>ALLIANZ</t>
  </si>
  <si>
    <t>REASEGURO- SUPERA LOS $500M-</t>
  </si>
  <si>
    <t>LARGE GLOSSES</t>
  </si>
  <si>
    <t>MOTIVO DE LA DEMANDA</t>
  </si>
  <si>
    <t xml:space="preserve">OFRECIENTO AUTOS </t>
  </si>
  <si>
    <t>OFRECIENTO VALOR</t>
  </si>
  <si>
    <t xml:space="preserve">RECOSTRUCCION ACCIDENTE </t>
  </si>
  <si>
    <t>EXCEPCIONES PROPUESTAS COMPAÑÍA</t>
  </si>
  <si>
    <t>• La cobertura otorgada por la póliza se circunscribe a los términos de su clausulado.</t>
  </si>
  <si>
    <t xml:space="preserve">• La responsabilidad de la aseguradora se encuentra limitada al valor de la suma asegurada.
</t>
  </si>
  <si>
    <t xml:space="preserve">• Disminución de la suma asegurada por pago de indemnizaciones con cargo a la PÓLIZA xxxxxx No. xxxxxxx
</t>
  </si>
  <si>
    <t>• Prescripción de las acciones derivadas del contrato de seguros.</t>
  </si>
  <si>
    <t>• Existencia de coaseguro.</t>
  </si>
  <si>
    <t>• Ausencia de prueba del hecho generador de responsabilidad.</t>
  </si>
  <si>
    <t>• Aplicación de la limitación de responsabilidad por razón del deducible a cargo del asegurado.</t>
  </si>
  <si>
    <t>• Exclusiones  de confomidad a la Póliza</t>
  </si>
  <si>
    <t>Otras</t>
  </si>
  <si>
    <t>OBJECION -Marque con una (x)</t>
  </si>
  <si>
    <t>No prueba de responsabilidad.</t>
  </si>
  <si>
    <t>Fuerza mayor y caso fortuito.</t>
  </si>
  <si>
    <t>Culpa exclusiva de un tercero.</t>
  </si>
  <si>
    <t>Culpa exclusiva de la víctima</t>
  </si>
  <si>
    <t>Exclusiones de póliza</t>
  </si>
  <si>
    <t>Vehículo no asegurado</t>
  </si>
  <si>
    <t>Interes asegurable</t>
  </si>
  <si>
    <t>Prescripción de las acciones derivadas del contrato de seguros</t>
  </si>
  <si>
    <t>Infraseguro</t>
  </si>
  <si>
    <t>INFORME INICIAL-ABOGADO EXTERNO-</t>
  </si>
  <si>
    <t>Valor de las pretensiones totales de la demanda (en pesos no en SMMLV)</t>
  </si>
  <si>
    <t>Perjuicios reclamados  (en pesos no en SMMLV)</t>
  </si>
  <si>
    <t>Patrimoniales</t>
  </si>
  <si>
    <t>Lucro Cesante</t>
  </si>
  <si>
    <t>Daño Emergente</t>
  </si>
  <si>
    <t>Daño moral</t>
  </si>
  <si>
    <t>Daño a la salud</t>
  </si>
  <si>
    <t>PROBABLE</t>
  </si>
  <si>
    <t>DAÑOS MATERIALES</t>
  </si>
  <si>
    <t>EVENTUAL</t>
  </si>
  <si>
    <t>Clasificación Contingencia</t>
  </si>
  <si>
    <t>Concepto del Abogado sobre la Contingencia:(Se debe indicar las razones por las cuales se considera que el proceso es Eventual Remoto o Probable.)</t>
  </si>
  <si>
    <t>Valor Contingencia: ( en pesos). Cuanto vale perder o negociar el caso por un valor que debe estar dentro del valor asegurado( con criterios jurisprudenciales)</t>
  </si>
  <si>
    <t>VALOR CONTINGENCIA</t>
  </si>
  <si>
    <t>Extrapatrimoniales</t>
  </si>
  <si>
    <t>Daño a la Salud que podría interpretarse como daño a la vida de relación</t>
  </si>
  <si>
    <t>RCE DAÑOS MATERIALES</t>
  </si>
  <si>
    <r>
      <t xml:space="preserve">INDIQUE LA PLACA- </t>
    </r>
    <r>
      <rPr>
        <sz val="11"/>
        <color rgb="FFFF0000"/>
        <rFont val="Calibri"/>
        <family val="2"/>
        <scheme val="minor"/>
      </rPr>
      <t>SUSTITUYA</t>
    </r>
  </si>
  <si>
    <t>DAÑOS VEHICULO ASEGURADO</t>
  </si>
  <si>
    <t>OTROS</t>
  </si>
  <si>
    <t>COASEGURO RETENCION ALLIANZ (%)</t>
  </si>
  <si>
    <t>PRIORIDAD DEL FONDO</t>
  </si>
  <si>
    <t>CONCURRENCIA</t>
  </si>
  <si>
    <t>Reserva propuesta</t>
  </si>
  <si>
    <t>Observaciones sobre el valor de la contingencia: (Se debe explicar como se aterrizaron las pretensiones.) si el caso es de daños indicar el valor comercial del vh</t>
  </si>
  <si>
    <t>Defensa de la Aseguradora: (Enumerar y enunciar las excepciones propuestas demanda y/o llamamiento )</t>
  </si>
  <si>
    <t>VISTO BUENO OUTSOURCING</t>
  </si>
  <si>
    <t xml:space="preserve">CONTINGENCIA </t>
  </si>
  <si>
    <t xml:space="preserve">COMENTARIOS CLASIFICACIÓN Y VALOR CONTINGENCIA </t>
  </si>
  <si>
    <t>ANTIFRAUDE</t>
  </si>
  <si>
    <t>Validar si en proceso se presentan alguna de las siguientes situaciones :</t>
  </si>
  <si>
    <t>Descripción</t>
  </si>
  <si>
    <t>SI / NO</t>
  </si>
  <si>
    <t xml:space="preserve">En caso de ser afirmativo, explicar: </t>
  </si>
  <si>
    <r>
      <rPr>
        <b/>
        <sz val="10"/>
        <color theme="1"/>
        <rFont val="Century Gothic"/>
        <family val="2"/>
      </rPr>
      <t>PJ</t>
    </r>
    <r>
      <rPr>
        <sz val="10"/>
        <color theme="1"/>
        <rFont val="Century Gothic"/>
        <family val="2"/>
      </rPr>
      <t xml:space="preserve"> - Exageración pretensiones materiales (lucro cesante y daño emergente).</t>
    </r>
  </si>
  <si>
    <t>NO</t>
  </si>
  <si>
    <t>Diferencia entre el lucro cesante y daño emergente pretendidos por los demandantes en el proceso judicial Vs tasacion objetivada.</t>
  </si>
  <si>
    <r>
      <rPr>
        <b/>
        <sz val="10"/>
        <color theme="1"/>
        <rFont val="Century Gothic"/>
        <family val="2"/>
      </rPr>
      <t xml:space="preserve">PJ </t>
    </r>
    <r>
      <rPr>
        <sz val="10"/>
        <color theme="1"/>
        <rFont val="Century Gothic"/>
        <family val="2"/>
      </rPr>
      <t>- Lesiones/circunstancias sin relación o inconsistentes con los hechos demandados.</t>
    </r>
  </si>
  <si>
    <t>Diferencia entre la declaración del asegurado y el tercero; Asegurado no brinda información o se niega a entrevista; Reclamación  originada en supuestos accidentes sin testigos ni reportes; Incendio elementos de alta cuantía  o sucedido en circustancias extrañas; Hurto de articulos de alto costos debido a incineración de la propiedad, vehiuclo o bien; Lesiones y daños materiales sin acreditación y/o soporte.</t>
  </si>
  <si>
    <r>
      <rPr>
        <b/>
        <sz val="10"/>
        <color theme="1"/>
        <rFont val="Century Gothic"/>
        <family val="2"/>
      </rPr>
      <t xml:space="preserve">PJ </t>
    </r>
    <r>
      <rPr>
        <sz val="10"/>
        <color theme="1"/>
        <rFont val="Century Gothic"/>
        <family val="2"/>
      </rPr>
      <t>- Soportes de asegurados/terceros demandantes adulterados.</t>
    </r>
  </si>
  <si>
    <t>Documentos falsos aportados como pruabs; Vehículos con daños severos y no reportan lesionados; Médico de terceros (especializado), también está involucrado en otros diagnósticos;  ITP Irregularidad en el proceso de calificación; Diagnósticos médicos sin el debido sustento.</t>
  </si>
  <si>
    <r>
      <rPr>
        <b/>
        <sz val="10"/>
        <color theme="1"/>
        <rFont val="Century Gothic"/>
        <family val="2"/>
      </rPr>
      <t xml:space="preserve">PJ </t>
    </r>
    <r>
      <rPr>
        <sz val="10"/>
        <color theme="1"/>
        <rFont val="Century Gothic"/>
        <family val="2"/>
      </rPr>
      <t>- Demandantes involucrados en otros siniestros y procesos judiciales.</t>
    </r>
  </si>
  <si>
    <t xml:space="preserve">Procesos judiciales llevados a cabo en distintas ciudades con los mismos demandantes. </t>
  </si>
  <si>
    <r>
      <rPr>
        <b/>
        <sz val="10"/>
        <color theme="1"/>
        <rFont val="Century Gothic"/>
        <family val="2"/>
      </rPr>
      <t>PJ</t>
    </r>
    <r>
      <rPr>
        <sz val="10"/>
        <color theme="1"/>
        <rFont val="Century Gothic"/>
        <family val="2"/>
      </rPr>
      <t xml:space="preserve"> - Víctima involucrada en fraudes anteriores .</t>
    </r>
  </si>
  <si>
    <r>
      <rPr>
        <b/>
        <sz val="10"/>
        <color theme="1"/>
        <rFont val="Century Gothic"/>
        <family val="2"/>
      </rPr>
      <t>PJ</t>
    </r>
    <r>
      <rPr>
        <sz val="10"/>
        <color theme="1"/>
        <rFont val="Century Gothic"/>
        <family val="2"/>
      </rPr>
      <t xml:space="preserve"> - Relación/parentesco entre asegurado y tercero afectado.</t>
    </r>
  </si>
  <si>
    <t xml:space="preserve">Demandantes con vínculos consanguineos, de afinidad y/o amistad con el asegurado. </t>
  </si>
  <si>
    <r>
      <rPr>
        <b/>
        <sz val="10"/>
        <color theme="1"/>
        <rFont val="Century Gothic"/>
        <family val="2"/>
      </rPr>
      <t xml:space="preserve">PJ </t>
    </r>
    <r>
      <rPr>
        <sz val="10"/>
        <color theme="1"/>
        <rFont val="Century Gothic"/>
        <family val="2"/>
      </rPr>
      <t>- Sumas elevadas aseguradas con respecto a la ocupación desarrollada del asegurado.</t>
    </r>
  </si>
  <si>
    <t xml:space="preserve">Prima contratada alta comparada con los ingresos reales del asegurado; Valor del aseguro excesivo o con valor que supera lo devegado por el asegurado. </t>
  </si>
  <si>
    <r>
      <rPr>
        <b/>
        <sz val="10"/>
        <color theme="1"/>
        <rFont val="Century Gothic"/>
        <family val="2"/>
      </rPr>
      <t xml:space="preserve">PJ </t>
    </r>
    <r>
      <rPr>
        <sz val="10"/>
        <color theme="1"/>
        <rFont val="Century Gothic"/>
        <family val="2"/>
      </rPr>
      <t>- Reticencia</t>
    </r>
  </si>
  <si>
    <t>Lesiones y/o afectaciones del asegurado preexistentes.</t>
  </si>
  <si>
    <r>
      <rPr>
        <b/>
        <sz val="10"/>
        <color theme="1"/>
        <rFont val="Century Gothic"/>
        <family val="2"/>
      </rPr>
      <t>PJ</t>
    </r>
    <r>
      <rPr>
        <sz val="10"/>
        <color theme="1"/>
        <rFont val="Century Gothic"/>
        <family val="2"/>
      </rPr>
      <t xml:space="preserve"> - Reclamaciones presentadas durante la misma vigencia de la póliza por cisrcunsatancias similares. </t>
    </r>
  </si>
  <si>
    <t xml:space="preserve"> Múltiples reclamos por la misma pérdida y similar.</t>
  </si>
  <si>
    <r>
      <rPr>
        <b/>
        <sz val="10"/>
        <color theme="1"/>
        <rFont val="Century Gothic"/>
        <family val="2"/>
      </rPr>
      <t>PJ</t>
    </r>
    <r>
      <rPr>
        <sz val="10"/>
        <color theme="1"/>
        <rFont val="Century Gothic"/>
        <family val="2"/>
      </rPr>
      <t xml:space="preserve"> - El asegurado tiene más de un seguro de vida en la misma o con otras compañías.</t>
    </r>
  </si>
  <si>
    <t>Múltiples aseguramientos del mismo tipo.</t>
  </si>
  <si>
    <t>INFORME ABOGADO INTERNO</t>
  </si>
  <si>
    <t>CONTINGENCIA</t>
  </si>
  <si>
    <t>Reserva CIA</t>
  </si>
  <si>
    <t>Comentarios clasificación y valor contingencia</t>
  </si>
  <si>
    <t>El abogado externo remitio la contestacion  y envio de informe inicial en los terminos establecidos ?</t>
  </si>
  <si>
    <t xml:space="preserve">El abogado propuso las excepciones adecuadas para el respetivo proceso? Recomendaciones </t>
  </si>
  <si>
    <t xml:space="preserve">Caso migrado </t>
  </si>
  <si>
    <t xml:space="preserve">Creación de intervinientes </t>
  </si>
  <si>
    <t>Comentarios adicionales</t>
  </si>
  <si>
    <t xml:space="preserve">CONCEPTO DE CONCILIACIÓN 330 </t>
  </si>
  <si>
    <t xml:space="preserve">SUMA SOLICITADA </t>
  </si>
  <si>
    <t>COMENTARIOS ABOGADO EXTERNO</t>
  </si>
  <si>
    <t>COMENTARIO OUT</t>
  </si>
  <si>
    <t>AUTORIZACIÓN COMPAÑÍA SUMA</t>
  </si>
  <si>
    <t xml:space="preserve">AUTORIZACIÓN COMPAÑÍA COMENTARIOS </t>
  </si>
  <si>
    <t>CAMBIO CONTINGENCIA PJ</t>
  </si>
  <si>
    <t xml:space="preserve">CONTINGENCIA ACTUAL </t>
  </si>
  <si>
    <t xml:space="preserve">CAMBIO DE CONTINGENCIA </t>
  </si>
  <si>
    <t xml:space="preserve">COMENTARIOS CAMBIO DE CONTINGENCIA </t>
  </si>
  <si>
    <t xml:space="preserve">ACTUALIZACIÓN DE CONTINGENCIA  </t>
  </si>
  <si>
    <t>REMOTO</t>
  </si>
  <si>
    <t>SI</t>
  </si>
  <si>
    <t>CLASE DE REASEGURO</t>
  </si>
  <si>
    <t xml:space="preserve">Situcion Laboral </t>
  </si>
  <si>
    <t>Acompañante motorista</t>
  </si>
  <si>
    <t>LLAMADA EN GARANTIA</t>
  </si>
  <si>
    <t>OCURRENCIA</t>
  </si>
  <si>
    <t xml:space="preserve">SI </t>
  </si>
  <si>
    <t>CEDIDO</t>
  </si>
  <si>
    <t>FACULTATIVO</t>
  </si>
  <si>
    <t xml:space="preserve">Objetado por la Compañía </t>
  </si>
  <si>
    <t xml:space="preserve">Ocupado-trabajador cuenta ajena </t>
  </si>
  <si>
    <t xml:space="preserve">Ciclista </t>
  </si>
  <si>
    <t>RCE HOMICIDIO</t>
  </si>
  <si>
    <t>CLAIMS MADE</t>
  </si>
  <si>
    <t>ACEPTADO</t>
  </si>
  <si>
    <t>AUTOMATICO</t>
  </si>
  <si>
    <t>Pretensiones elevadas- reclamación Compañía</t>
  </si>
  <si>
    <t>Ocupado - Autonomo</t>
  </si>
  <si>
    <t>Cliclista vehículo</t>
  </si>
  <si>
    <t>SUNSET</t>
  </si>
  <si>
    <t>PROPIO</t>
  </si>
  <si>
    <t>Ofrecimiento muy bajo-reclamación Compañía</t>
  </si>
  <si>
    <t xml:space="preserve">Tareas del hogar </t>
  </si>
  <si>
    <t xml:space="preserve">Motociclista </t>
  </si>
  <si>
    <t>RCE + DAÑOS MATERIALES</t>
  </si>
  <si>
    <t>DESCUBREMIENTO</t>
  </si>
  <si>
    <t xml:space="preserve">Nuevos reclamantes </t>
  </si>
  <si>
    <t>Pendiente acceder al mercado laboral -pedir a nino</t>
  </si>
  <si>
    <t>Ocupante vehículo</t>
  </si>
  <si>
    <t>RCC HOMICIDIO</t>
  </si>
  <si>
    <t>Respuesta extemporanea</t>
  </si>
  <si>
    <t>Pasajero servicio publico</t>
  </si>
  <si>
    <t>RCC LESIONES</t>
  </si>
  <si>
    <t xml:space="preserve">Sin reclamación previa </t>
  </si>
  <si>
    <t>Peaton</t>
  </si>
  <si>
    <t>RCC HOMICIDIO-LESION</t>
  </si>
  <si>
    <t xml:space="preserve">Vida/RC medica- aviso de siniestro sin tramite </t>
  </si>
  <si>
    <t>PERDIDA PARCIAL DAÑOS</t>
  </si>
  <si>
    <t>PÉRDIDA PARCIAL HURTO</t>
  </si>
  <si>
    <t>PÉRDIDA TOTAL DAÑOS</t>
  </si>
  <si>
    <t>SUSTRACCIÓN TOTAL</t>
  </si>
  <si>
    <t>NO APLICA</t>
  </si>
  <si>
    <t>760013103004-2024-00104-00</t>
  </si>
  <si>
    <t>JUZGADO CUARTO CIVIL DEL CIRCUITO DE CALI</t>
  </si>
  <si>
    <t>1. Hernán Correa Ahunca, C.C. 94.417.673 (conductor vehículo TMP104)
2. Lina María Mejía Gómez, C.C. 67.010.660 (propietaria vehículo TMP104)
3. Allianz Seguros S.A. (aseguradora vehículo TMP104)</t>
  </si>
  <si>
    <t>1.    Edison Ballesteros Olave, C.C. 16.724.418 (Víctima directa)
2.    Rosa Emilia Olave de Ballesteros, C.C. 29.069.265 (madre)
3.    Rosa Ballesteros Olave, C.C.  66.814.199 (hermana)
4.    Jordy Leandro Ballesteros Lucumi, C.C. 1.144.069.939 (hermano)
5.    Demetrio Ballesteros Olave, C.C. 16.678.784 (hermano)
6.    Jesús Ballesteros Olave, C.C. 16.693.985 (hermano)
7.    John Freddy Ballesteros Olave, C.C. 16.737.547 (hermano)
8.    Wilson Ballesteros Olave, C.C.  16.652.133 (hermano)
9.    Eustaquia Ballesteros Olave, C.C.  38.942.228 (hermana)
10.   José Joaquín Ballesteros Olave, C.C.  16.799.811 (hermano)
11.   Juan David Ballesteros Valencia, C.C. 1.144.088.620 (sobrino)
12.   María Angélica Ballesteros Valencia, C.C. 1.144.055.901 (Sobrina)
13.   Samantha Copelli Ballesteros, C.C.  1.126.627.304 (sobrina)</t>
  </si>
  <si>
    <t>Edison Ballesteros Olave</t>
  </si>
  <si>
    <t xml:space="preserve">C.C. 16.724.418 </t>
  </si>
  <si>
    <t>Carrera 43 # 37-82 en la ciudad de Cali</t>
  </si>
  <si>
    <t>320 637 5462</t>
  </si>
  <si>
    <t>mancillamarulanda@hotmail.com 
beimar.basabogados@gmail.com</t>
  </si>
  <si>
    <t>Soltero</t>
  </si>
  <si>
    <t>18 de septiembre de 1965</t>
  </si>
  <si>
    <t>54 años</t>
  </si>
  <si>
    <t>N/A Lesiones</t>
  </si>
  <si>
    <t>Transportador de materiales</t>
  </si>
  <si>
    <t>1,300,000</t>
  </si>
  <si>
    <t>2 Lesionados (Edison Ballesteros Olave como pasajero del vehículo VTG190 - y Henry Ríos Bastidas como conductor del vehículo VJG190)</t>
  </si>
  <si>
    <t>20 de noviembre del 2019</t>
  </si>
  <si>
    <t>N/A Medida cautelar</t>
  </si>
  <si>
    <t>Lina María Mejía Gómez</t>
  </si>
  <si>
    <t>TMP104</t>
  </si>
  <si>
    <t>21 de junio del 2024</t>
  </si>
  <si>
    <t>18 de diciembre del 2024</t>
  </si>
  <si>
    <t xml:space="preserve">El 20 de noviembre del 2019, aproximadamente a las 11:30 horas, ocurrió un accidente de tránsito sobre la Calle 73 entre carreras 16 y 17 de la ciudad de Cali, donde estuvo involucrado el vehículo de placa TMP104 conducido por el señor Hernán Correa Ahunca, de propiedad de la señora Lina María Mejía Gómez y asegurado por Allianz; y el vehículo de placa VJG190 conducido por el señor Henry Ríos Bastidas, en el que se movilizaba el señor demandante Edison Ballesteros Olave en calidad ocupante. 
Según se asevera, el señor Hernán Correa Ahunca no respetó la distancia de seguridad entre vehículos y al intentar sobrepasar al vehículo tipo motocarro, donde se desplazaba la víctima, colisionó con el parachoques delantero del camión la parte trasera de del vehículo de placa VJG190, causando el volcamiento y provocando el accidente de tránsito. Se aporta IPAT en el que se atribuye la causal No. 121 al vehículo TMP104.
Se indica que el señor Edison Ballesteros Olave sufrió: “fractura expuesta de pie, fractura de calacaneo ortopedia fractura expuesta de metatarsianos, luxación tarsometatarsiana, herida compleja en pie, lavado desbridamiento de lesion compleja fijación externa, evolución a la necrosis de tejidos, infección ósea, osteomelitis del pie, realizan amputación subtalar del pie”. Medicina legal determinó: “Incapacidad médico legal DEFINITIVA SESENTA (60) DÍAS. SECUELAS MÉDICO LEGALES: Deformidad física que afecta el cuerpo de carácter permanente; Perturbación funcional de miembro Inferior derecho de carácter permanente; Perturbación funcional de órgano de la locomoción de carácter permanente”. En adición cuenta con dictamen de pérdida de capacidad laboral con un porcentaje del 29:00 %, emitido por la Junta Regional de Calificación de Invalidez del Valle del Cauca.
Por los hechos cursa una investigación penal por el delito de lesiones personales culposas en contra del señor Hernán Correa Ahunca en la Fiscalía 43 Local de Cali, con radicado 760016099165201986089 en etapa de investigación.
</t>
  </si>
  <si>
    <t xml:space="preserve"> 021273218  /    0</t>
  </si>
  <si>
    <t>20 de noviembre del 2024 (notificación por estados de la admisión del llamamiento formulado por la demandada Lina María Mejía Gómez)</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</si>
</sst>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6" formatCode="&quot;$&quot;\ #,##0;[Red]\-&quot;$&quot;\ #,##0"/>
    <numFmt numFmtId="42" formatCode="_-&quot;$&quot;\ * #,##0_-;\-&quot;$&quot;\ * #,##0_-;_-&quot;$&quot;\ * &quot;-&quot;_-;_-@_-"/>
    <numFmt numFmtId="44" formatCode="_-&quot;$&quot;\ * #,##0.00_-;\-&quot;$&quot;\ * #,##0.00_-;_-&quot;$&quot;\ * &quot;-&quot;??_-;_-@_-"/>
  </numFmts>
  <fonts count="14" x14ac:knownFonts="1">
    <font>
      <sz val="11"/>
      <color theme="1"/>
      <name val="Calibri"/>
      <family val="2"/>
      <scheme val="minor"/>
    </font>
    <font>
      <sz val="11"/>
      <color theme="1"/>
      <name val="Calibri"/>
      <family val="2"/>
      <scheme val="minor"/>
    </font>
    <font>
      <b/>
      <sz val="11"/>
      <color theme="1"/>
      <name val="Calibri"/>
      <family val="2"/>
      <scheme val="minor"/>
    </font>
    <font>
      <b/>
      <sz val="14"/>
      <color theme="0"/>
      <name val="Calibri"/>
      <family val="2"/>
      <scheme val="minor"/>
    </font>
    <font>
      <b/>
      <sz val="11"/>
      <color theme="0"/>
      <name val="Calibri"/>
      <family val="2"/>
      <scheme val="minor"/>
    </font>
    <font>
      <sz val="11"/>
      <color theme="0"/>
      <name val="Calibri"/>
      <family val="2"/>
      <scheme val="minor"/>
    </font>
    <font>
      <sz val="11"/>
      <name val="Calibri"/>
      <family val="2"/>
      <scheme val="minor"/>
    </font>
    <font>
      <u/>
      <sz val="11"/>
      <color theme="10"/>
      <name val="Calibri"/>
      <family val="2"/>
      <scheme val="minor"/>
    </font>
    <font>
      <sz val="11"/>
      <color rgb="FFFF0000"/>
      <name val="Calibri"/>
      <family val="2"/>
      <scheme val="minor"/>
    </font>
    <font>
      <b/>
      <sz val="20"/>
      <color theme="0"/>
      <name val="Calibri"/>
      <family val="2"/>
      <scheme val="minor"/>
    </font>
    <font>
      <sz val="10"/>
      <name val="Calibri"/>
      <family val="2"/>
      <scheme val="minor"/>
    </font>
    <font>
      <b/>
      <sz val="10"/>
      <color theme="0"/>
      <name val="Century Gothic"/>
      <family val="2"/>
    </font>
    <font>
      <sz val="10"/>
      <color theme="1"/>
      <name val="Century Gothic"/>
      <family val="2"/>
    </font>
    <font>
      <b/>
      <sz val="10"/>
      <color theme="1"/>
      <name val="Century Gothic"/>
      <family val="2"/>
    </font>
  </fonts>
  <fills count="9">
    <fill>
      <patternFill patternType="none"/>
    </fill>
    <fill>
      <patternFill patternType="gray125"/>
    </fill>
    <fill>
      <patternFill patternType="solid">
        <fgColor theme="3" tint="-0.499984740745262"/>
        <bgColor indexed="64"/>
      </patternFill>
    </fill>
    <fill>
      <patternFill patternType="solid">
        <fgColor theme="3"/>
        <bgColor indexed="64"/>
      </patternFill>
    </fill>
    <fill>
      <patternFill patternType="solid">
        <fgColor theme="3" tint="0.79998168889431442"/>
        <bgColor indexed="64"/>
      </patternFill>
    </fill>
    <fill>
      <patternFill patternType="solid">
        <fgColor theme="7" tint="0.79998168889431442"/>
        <bgColor indexed="64"/>
      </patternFill>
    </fill>
    <fill>
      <patternFill patternType="solid">
        <fgColor theme="3" tint="0.39997558519241921"/>
        <bgColor indexed="64"/>
      </patternFill>
    </fill>
    <fill>
      <patternFill patternType="solid">
        <fgColor theme="0"/>
        <bgColor indexed="64"/>
      </patternFill>
    </fill>
    <fill>
      <patternFill patternType="solid">
        <fgColor rgb="FF002060"/>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top/>
      <bottom style="thin">
        <color indexed="64"/>
      </bottom>
      <diagonal/>
    </border>
    <border>
      <left/>
      <right style="thin">
        <color indexed="64"/>
      </right>
      <top style="thin">
        <color indexed="64"/>
      </top>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s>
  <cellStyleXfs count="5">
    <xf numFmtId="0" fontId="0" fillId="0" borderId="0"/>
    <xf numFmtId="42" fontId="1" fillId="0" borderId="0" applyFont="0" applyFill="0" applyBorder="0" applyAlignment="0" applyProtection="0"/>
    <xf numFmtId="9" fontId="1" fillId="0" borderId="0" applyFont="0" applyFill="0" applyBorder="0" applyAlignment="0" applyProtection="0"/>
    <xf numFmtId="0" fontId="7" fillId="0" borderId="0" applyNumberFormat="0" applyFill="0" applyBorder="0" applyAlignment="0" applyProtection="0"/>
    <xf numFmtId="44" fontId="1" fillId="0" borderId="0" applyFont="0" applyFill="0" applyBorder="0" applyAlignment="0" applyProtection="0"/>
  </cellStyleXfs>
  <cellXfs count="122">
    <xf numFmtId="0" fontId="0" fillId="0" borderId="0" xfId="0"/>
    <xf numFmtId="0" fontId="0" fillId="0" borderId="1" xfId="0" applyBorder="1"/>
    <xf numFmtId="0" fontId="0" fillId="0" borderId="0" xfId="0" applyAlignment="1">
      <alignment vertical="top"/>
    </xf>
    <xf numFmtId="0" fontId="5" fillId="3" borderId="1" xfId="0" applyFont="1" applyFill="1" applyBorder="1" applyAlignment="1">
      <alignment horizontal="center"/>
    </xf>
    <xf numFmtId="9" fontId="0" fillId="0" borderId="0" xfId="0" applyNumberFormat="1" applyAlignment="1">
      <alignment vertical="top"/>
    </xf>
    <xf numFmtId="0" fontId="2" fillId="0" borderId="1" xfId="0" applyFont="1" applyBorder="1" applyAlignment="1">
      <alignment horizontal="justify" vertical="top" wrapText="1"/>
    </xf>
    <xf numFmtId="0" fontId="0" fillId="0" borderId="1" xfId="0" applyBorder="1" applyAlignment="1">
      <alignment horizontal="justify" vertical="top"/>
    </xf>
    <xf numFmtId="0" fontId="2" fillId="0" borderId="1" xfId="0" applyFont="1" applyBorder="1" applyAlignment="1">
      <alignment horizontal="justify" vertical="top"/>
    </xf>
    <xf numFmtId="0" fontId="0" fillId="0" borderId="0" xfId="0" applyAlignment="1">
      <alignment horizontal="justify" vertical="top"/>
    </xf>
    <xf numFmtId="0" fontId="0" fillId="5" borderId="0" xfId="0" applyFill="1"/>
    <xf numFmtId="0" fontId="5" fillId="6" borderId="1" xfId="0" applyFont="1" applyFill="1" applyBorder="1" applyAlignment="1">
      <alignment horizontal="center" vertical="top"/>
    </xf>
    <xf numFmtId="0" fontId="0" fillId="0" borderId="1" xfId="0" applyBorder="1" applyAlignment="1">
      <alignment vertical="top" wrapText="1"/>
    </xf>
    <xf numFmtId="0" fontId="6" fillId="0" borderId="1" xfId="0" applyFont="1" applyBorder="1" applyAlignment="1">
      <alignment vertical="top" wrapText="1"/>
    </xf>
    <xf numFmtId="0" fontId="0" fillId="0" borderId="3" xfId="0" applyBorder="1" applyAlignment="1">
      <alignment vertical="top" wrapText="1"/>
    </xf>
    <xf numFmtId="0" fontId="0" fillId="7" borderId="1" xfId="0" applyFill="1" applyBorder="1" applyAlignment="1">
      <alignment vertical="top" wrapText="1"/>
    </xf>
    <xf numFmtId="0" fontId="0" fillId="7" borderId="1" xfId="0" applyFill="1" applyBorder="1" applyAlignment="1">
      <alignment vertical="top"/>
    </xf>
    <xf numFmtId="0" fontId="0" fillId="7" borderId="3" xfId="0" applyFill="1" applyBorder="1" applyAlignment="1">
      <alignment horizontal="center" vertical="top" wrapText="1"/>
    </xf>
    <xf numFmtId="0" fontId="0" fillId="7" borderId="2" xfId="0" applyFill="1" applyBorder="1" applyAlignment="1">
      <alignment horizontal="left" vertical="top" wrapText="1"/>
    </xf>
    <xf numFmtId="0" fontId="0" fillId="7" borderId="3" xfId="0" applyFill="1" applyBorder="1" applyAlignment="1">
      <alignment horizontal="left" vertical="top" wrapText="1"/>
    </xf>
    <xf numFmtId="0" fontId="0" fillId="0" borderId="4" xfId="0" applyBorder="1" applyAlignment="1">
      <alignment horizontal="justify" vertical="top"/>
    </xf>
    <xf numFmtId="0" fontId="0" fillId="0" borderId="2" xfId="0" applyBorder="1" applyAlignment="1">
      <alignment horizontal="justify" vertical="top"/>
    </xf>
    <xf numFmtId="0" fontId="2" fillId="4" borderId="4" xfId="0" applyFont="1" applyFill="1" applyBorder="1" applyAlignment="1">
      <alignment horizontal="justify" vertical="top" wrapText="1"/>
    </xf>
    <xf numFmtId="9" fontId="0" fillId="0" borderId="0" xfId="2" applyFont="1"/>
    <xf numFmtId="9" fontId="0" fillId="0" borderId="0" xfId="0" applyNumberFormat="1"/>
    <xf numFmtId="0" fontId="5" fillId="2" borderId="8" xfId="0" applyFont="1" applyFill="1" applyBorder="1" applyAlignment="1">
      <alignment horizontal="justify" vertical="top"/>
    </xf>
    <xf numFmtId="42" fontId="0" fillId="0" borderId="0" xfId="0" applyNumberFormat="1"/>
    <xf numFmtId="9" fontId="0" fillId="0" borderId="0" xfId="1" applyNumberFormat="1" applyFont="1"/>
    <xf numFmtId="0" fontId="0" fillId="7" borderId="1" xfId="0" applyFill="1" applyBorder="1" applyAlignment="1">
      <alignment horizontal="justify" vertical="top" wrapText="1"/>
    </xf>
    <xf numFmtId="0" fontId="2" fillId="7" borderId="1" xfId="0" applyFont="1" applyFill="1" applyBorder="1" applyAlignment="1">
      <alignment horizontal="justify" vertical="top" wrapText="1"/>
    </xf>
    <xf numFmtId="42" fontId="2" fillId="7" borderId="1" xfId="1" applyFont="1" applyFill="1" applyBorder="1" applyAlignment="1">
      <alignment horizontal="justify" vertical="top" wrapText="1"/>
    </xf>
    <xf numFmtId="0" fontId="0" fillId="0" borderId="0" xfId="0" applyAlignment="1">
      <alignment horizontal="left"/>
    </xf>
    <xf numFmtId="0" fontId="2" fillId="0" borderId="2" xfId="0" applyFont="1" applyBorder="1" applyAlignment="1">
      <alignment horizontal="justify" vertical="top" wrapText="1"/>
    </xf>
    <xf numFmtId="42" fontId="0" fillId="0" borderId="1" xfId="1" applyFont="1" applyBorder="1" applyAlignment="1" applyProtection="1">
      <alignment horizontal="justify" vertical="top"/>
      <protection locked="0"/>
    </xf>
    <xf numFmtId="9" fontId="0" fillId="0" borderId="1" xfId="2" applyFont="1" applyBorder="1" applyAlignment="1" applyProtection="1">
      <alignment horizontal="center" vertical="top"/>
      <protection locked="0"/>
    </xf>
    <xf numFmtId="42" fontId="0" fillId="0" borderId="1" xfId="1" applyFont="1" applyBorder="1" applyAlignment="1" applyProtection="1">
      <alignment horizontal="center" vertical="top"/>
      <protection locked="0"/>
    </xf>
    <xf numFmtId="0" fontId="0" fillId="0" borderId="2" xfId="0" applyBorder="1" applyAlignment="1" applyProtection="1">
      <alignment horizontal="justify" vertical="top"/>
      <protection locked="0"/>
    </xf>
    <xf numFmtId="0" fontId="2" fillId="0" borderId="1" xfId="0" applyFont="1" applyBorder="1" applyAlignment="1" applyProtection="1">
      <alignment horizontal="justify" vertical="top" wrapText="1"/>
      <protection locked="0"/>
    </xf>
    <xf numFmtId="0" fontId="0" fillId="0" borderId="1" xfId="0" applyBorder="1" applyAlignment="1" applyProtection="1">
      <alignment horizontal="justify" vertical="top"/>
      <protection locked="0"/>
    </xf>
    <xf numFmtId="0" fontId="2" fillId="0" borderId="2" xfId="0" applyFont="1" applyBorder="1" applyAlignment="1" applyProtection="1">
      <alignment horizontal="justify" vertical="top" wrapText="1"/>
      <protection locked="0"/>
    </xf>
    <xf numFmtId="0" fontId="2" fillId="0" borderId="1" xfId="0" applyFont="1" applyBorder="1" applyAlignment="1" applyProtection="1">
      <alignment horizontal="justify" vertical="top"/>
      <protection locked="0"/>
    </xf>
    <xf numFmtId="42" fontId="6" fillId="7" borderId="1" xfId="1" applyFont="1" applyFill="1" applyBorder="1" applyAlignment="1" applyProtection="1">
      <alignment horizontal="center" vertical="top"/>
      <protection locked="0"/>
    </xf>
    <xf numFmtId="42" fontId="4" fillId="7" borderId="1" xfId="1" applyFont="1" applyFill="1" applyBorder="1" applyAlignment="1" applyProtection="1">
      <alignment horizontal="center" vertical="top"/>
      <protection locked="0"/>
    </xf>
    <xf numFmtId="0" fontId="0" fillId="0" borderId="1" xfId="0" applyBorder="1" applyAlignment="1" applyProtection="1">
      <alignment horizontal="center" vertical="center"/>
      <protection locked="0"/>
    </xf>
    <xf numFmtId="0" fontId="2" fillId="0" borderId="2" xfId="0" applyFont="1" applyBorder="1" applyAlignment="1">
      <alignment horizontal="justify" vertical="top"/>
    </xf>
    <xf numFmtId="0" fontId="11" fillId="8" borderId="9" xfId="0" applyFont="1" applyFill="1" applyBorder="1" applyAlignment="1">
      <alignment horizontal="center" vertical="center" wrapText="1"/>
    </xf>
    <xf numFmtId="0" fontId="11" fillId="8" borderId="10" xfId="0" applyFont="1" applyFill="1" applyBorder="1" applyAlignment="1">
      <alignment horizontal="center" vertical="center" wrapText="1"/>
    </xf>
    <xf numFmtId="0" fontId="12" fillId="0" borderId="1" xfId="0" applyFont="1" applyBorder="1" applyAlignment="1">
      <alignment horizontal="left" vertical="center" wrapText="1"/>
    </xf>
    <xf numFmtId="0" fontId="12" fillId="0" borderId="1" xfId="0" applyFont="1" applyBorder="1" applyAlignment="1">
      <alignment horizontal="center" vertical="center"/>
    </xf>
    <xf numFmtId="0" fontId="12" fillId="0" borderId="1" xfId="0" applyFont="1" applyBorder="1" applyAlignment="1">
      <alignment horizontal="left" vertical="center"/>
    </xf>
    <xf numFmtId="0" fontId="0" fillId="7" borderId="1" xfId="0" applyFill="1" applyBorder="1" applyAlignment="1">
      <alignment horizontal="justify" vertical="top"/>
    </xf>
    <xf numFmtId="0" fontId="9" fillId="2" borderId="6" xfId="0" applyFont="1" applyFill="1" applyBorder="1" applyAlignment="1">
      <alignment horizontal="center" vertical="top"/>
    </xf>
    <xf numFmtId="0" fontId="0" fillId="0" borderId="1" xfId="0" applyBorder="1" applyAlignment="1">
      <alignment horizontal="justify" vertical="top"/>
    </xf>
    <xf numFmtId="0" fontId="0" fillId="0" borderId="1" xfId="0" applyBorder="1" applyAlignment="1">
      <alignment horizontal="justify" vertical="top" wrapText="1"/>
    </xf>
    <xf numFmtId="0" fontId="0" fillId="0" borderId="2" xfId="0" applyBorder="1" applyAlignment="1">
      <alignment horizontal="justify" vertical="top"/>
    </xf>
    <xf numFmtId="0" fontId="0" fillId="0" borderId="3" xfId="0" applyBorder="1" applyAlignment="1">
      <alignment horizontal="justify" vertical="top"/>
    </xf>
    <xf numFmtId="6" fontId="0" fillId="0" borderId="1" xfId="1" applyNumberFormat="1" applyFont="1" applyBorder="1" applyAlignment="1">
      <alignment horizontal="justify" vertical="top" wrapText="1"/>
    </xf>
    <xf numFmtId="42" fontId="0" fillId="0" borderId="1" xfId="1" applyFont="1" applyBorder="1" applyAlignment="1">
      <alignment horizontal="justify" vertical="top" wrapText="1"/>
    </xf>
    <xf numFmtId="49" fontId="0" fillId="0" borderId="2" xfId="0" applyNumberFormat="1" applyBorder="1" applyAlignment="1">
      <alignment horizontal="justify" vertical="top"/>
    </xf>
    <xf numFmtId="49" fontId="0" fillId="0" borderId="3" xfId="0" applyNumberFormat="1" applyBorder="1" applyAlignment="1">
      <alignment horizontal="justify" vertical="top"/>
    </xf>
    <xf numFmtId="0" fontId="0" fillId="0" borderId="2" xfId="0" applyBorder="1" applyAlignment="1">
      <alignment horizontal="justify" vertical="top" wrapText="1"/>
    </xf>
    <xf numFmtId="0" fontId="2" fillId="7" borderId="1" xfId="0" applyFont="1" applyFill="1" applyBorder="1" applyAlignment="1">
      <alignment horizontal="justify" vertical="top" wrapText="1"/>
    </xf>
    <xf numFmtId="14" fontId="0" fillId="0" borderId="1" xfId="0" applyNumberFormat="1" applyBorder="1" applyAlignment="1">
      <alignment horizontal="justify" vertical="top"/>
    </xf>
    <xf numFmtId="14" fontId="0" fillId="7" borderId="2" xfId="0" applyNumberFormat="1" applyFill="1" applyBorder="1" applyAlignment="1">
      <alignment horizontal="justify" vertical="top"/>
    </xf>
    <xf numFmtId="0" fontId="0" fillId="7" borderId="3" xfId="0" applyFill="1" applyBorder="1" applyAlignment="1">
      <alignment horizontal="justify" vertical="top"/>
    </xf>
    <xf numFmtId="0" fontId="0" fillId="7" borderId="1" xfId="0" applyFill="1" applyBorder="1" applyAlignment="1">
      <alignment horizontal="justify" vertical="top" wrapText="1"/>
    </xf>
    <xf numFmtId="15" fontId="0" fillId="7" borderId="1" xfId="0" applyNumberFormat="1" applyFill="1" applyBorder="1" applyAlignment="1">
      <alignment horizontal="justify" vertical="top" wrapText="1"/>
    </xf>
    <xf numFmtId="0" fontId="7" fillId="0" borderId="1" xfId="3" applyBorder="1" applyAlignment="1">
      <alignment horizontal="justify" vertical="top" wrapText="1"/>
    </xf>
    <xf numFmtId="0" fontId="0" fillId="7" borderId="2" xfId="0" applyFill="1" applyBorder="1" applyAlignment="1">
      <alignment horizontal="left" vertical="top" wrapText="1"/>
    </xf>
    <xf numFmtId="0" fontId="0" fillId="7" borderId="3" xfId="0" applyFill="1" applyBorder="1" applyAlignment="1">
      <alignment horizontal="left" vertical="top" wrapText="1"/>
    </xf>
    <xf numFmtId="42" fontId="0" fillId="0" borderId="2" xfId="1" applyFont="1" applyBorder="1" applyAlignment="1">
      <alignment horizontal="center" vertical="top"/>
    </xf>
    <xf numFmtId="42" fontId="0" fillId="0" borderId="3" xfId="1" applyFont="1" applyBorder="1" applyAlignment="1">
      <alignment horizontal="center" vertical="top"/>
    </xf>
    <xf numFmtId="0" fontId="0" fillId="0" borderId="2" xfId="0" applyBorder="1" applyAlignment="1">
      <alignment horizontal="left" vertical="top" wrapText="1"/>
    </xf>
    <xf numFmtId="0" fontId="0" fillId="0" borderId="3" xfId="0" applyBorder="1" applyAlignment="1">
      <alignment horizontal="left" vertical="top" wrapText="1"/>
    </xf>
    <xf numFmtId="0" fontId="5" fillId="6" borderId="9" xfId="0" applyFont="1" applyFill="1" applyBorder="1" applyAlignment="1">
      <alignment horizontal="center" vertical="center"/>
    </xf>
    <xf numFmtId="0" fontId="5" fillId="6" borderId="10" xfId="0" applyFont="1" applyFill="1" applyBorder="1" applyAlignment="1">
      <alignment horizontal="center" vertical="center"/>
    </xf>
    <xf numFmtId="0" fontId="5" fillId="6" borderId="11" xfId="0" applyFont="1" applyFill="1" applyBorder="1" applyAlignment="1">
      <alignment horizontal="center" vertical="center"/>
    </xf>
    <xf numFmtId="0" fontId="0" fillId="0" borderId="2" xfId="0" applyBorder="1" applyAlignment="1">
      <alignment horizontal="center" vertical="top"/>
    </xf>
    <xf numFmtId="0" fontId="0" fillId="0" borderId="3" xfId="0" applyBorder="1" applyAlignment="1">
      <alignment horizontal="center" vertical="top"/>
    </xf>
    <xf numFmtId="0" fontId="4" fillId="2" borderId="4" xfId="0" applyFont="1" applyFill="1" applyBorder="1" applyAlignment="1">
      <alignment horizontal="justify" vertical="top"/>
    </xf>
    <xf numFmtId="0" fontId="0" fillId="7" borderId="5" xfId="0" applyFill="1" applyBorder="1" applyAlignment="1">
      <alignment horizontal="left" vertical="top"/>
    </xf>
    <xf numFmtId="0" fontId="0" fillId="7" borderId="7" xfId="0" applyFill="1" applyBorder="1" applyAlignment="1">
      <alignment horizontal="left" vertical="top"/>
    </xf>
    <xf numFmtId="0" fontId="0" fillId="7" borderId="12" xfId="0" applyFill="1" applyBorder="1" applyAlignment="1">
      <alignment horizontal="left" vertical="top"/>
    </xf>
    <xf numFmtId="0" fontId="0" fillId="7" borderId="8" xfId="0" applyFill="1" applyBorder="1" applyAlignment="1">
      <alignment horizontal="left" vertical="top"/>
    </xf>
    <xf numFmtId="0" fontId="0" fillId="7" borderId="13" xfId="0" applyFill="1" applyBorder="1" applyAlignment="1">
      <alignment horizontal="left" vertical="top"/>
    </xf>
    <xf numFmtId="0" fontId="0" fillId="7" borderId="14" xfId="0" applyFill="1" applyBorder="1" applyAlignment="1">
      <alignment horizontal="left" vertical="top"/>
    </xf>
    <xf numFmtId="0" fontId="4" fillId="2" borderId="4" xfId="0" applyFont="1" applyFill="1" applyBorder="1" applyAlignment="1">
      <alignment horizontal="center" vertical="top"/>
    </xf>
    <xf numFmtId="0" fontId="9" fillId="2" borderId="4" xfId="0" applyFont="1" applyFill="1" applyBorder="1" applyAlignment="1">
      <alignment horizontal="center" vertical="top"/>
    </xf>
    <xf numFmtId="0" fontId="2" fillId="0" borderId="2" xfId="0" applyFont="1" applyBorder="1" applyAlignment="1">
      <alignment horizontal="center" vertical="top"/>
    </xf>
    <xf numFmtId="0" fontId="2" fillId="0" borderId="3" xfId="0" applyFont="1" applyBorder="1" applyAlignment="1">
      <alignment horizontal="center" vertical="top"/>
    </xf>
    <xf numFmtId="0" fontId="0" fillId="0" borderId="1" xfId="0" applyBorder="1" applyAlignment="1" applyProtection="1">
      <alignment horizontal="center"/>
      <protection locked="0"/>
    </xf>
    <xf numFmtId="0" fontId="0" fillId="0" borderId="1" xfId="0" applyBorder="1" applyAlignment="1" applyProtection="1">
      <alignment horizontal="left" wrapText="1"/>
      <protection locked="0"/>
    </xf>
    <xf numFmtId="0" fontId="0" fillId="0" borderId="1" xfId="0" applyBorder="1" applyAlignment="1" applyProtection="1">
      <alignment horizontal="left"/>
      <protection locked="0"/>
    </xf>
    <xf numFmtId="0" fontId="0" fillId="0" borderId="2" xfId="0" applyBorder="1" applyAlignment="1" applyProtection="1">
      <alignment horizontal="center" vertical="top"/>
      <protection locked="0"/>
    </xf>
    <xf numFmtId="0" fontId="0" fillId="0" borderId="3" xfId="0" applyBorder="1" applyAlignment="1" applyProtection="1">
      <alignment horizontal="center" vertical="top"/>
      <protection locked="0"/>
    </xf>
    <xf numFmtId="42" fontId="0" fillId="5" borderId="0" xfId="1" applyFont="1" applyFill="1" applyBorder="1" applyAlignment="1" applyProtection="1">
      <alignment horizontal="center" vertical="top"/>
    </xf>
    <xf numFmtId="0" fontId="0" fillId="0" borderId="2" xfId="0" applyBorder="1" applyAlignment="1" applyProtection="1">
      <alignment horizontal="left" vertical="top" wrapText="1"/>
      <protection locked="0"/>
    </xf>
    <xf numFmtId="0" fontId="0" fillId="0" borderId="3" xfId="0" applyBorder="1" applyAlignment="1" applyProtection="1">
      <alignment horizontal="left" vertical="top"/>
      <protection locked="0"/>
    </xf>
    <xf numFmtId="0" fontId="4" fillId="6" borderId="2" xfId="0" applyFont="1" applyFill="1" applyBorder="1" applyAlignment="1" applyProtection="1">
      <alignment horizontal="center" vertical="top"/>
      <protection locked="0"/>
    </xf>
    <xf numFmtId="0" fontId="4" fillId="6" borderId="3" xfId="0" applyFont="1" applyFill="1" applyBorder="1" applyAlignment="1" applyProtection="1">
      <alignment horizontal="center" vertical="top"/>
      <protection locked="0"/>
    </xf>
    <xf numFmtId="0" fontId="0" fillId="4" borderId="5" xfId="0" applyFill="1" applyBorder="1" applyAlignment="1" applyProtection="1">
      <alignment horizontal="left" vertical="top" wrapText="1"/>
      <protection locked="0"/>
    </xf>
    <xf numFmtId="0" fontId="0" fillId="4" borderId="7" xfId="0" applyFill="1" applyBorder="1" applyAlignment="1" applyProtection="1">
      <alignment horizontal="left" vertical="top" wrapText="1"/>
      <protection locked="0"/>
    </xf>
    <xf numFmtId="0" fontId="4" fillId="6" borderId="13" xfId="0" applyFont="1" applyFill="1" applyBorder="1" applyAlignment="1">
      <alignment horizontal="center" vertical="top"/>
    </xf>
    <xf numFmtId="0" fontId="4" fillId="6" borderId="6" xfId="0" applyFont="1" applyFill="1" applyBorder="1" applyAlignment="1">
      <alignment horizontal="center" vertical="top"/>
    </xf>
    <xf numFmtId="0" fontId="3" fillId="2" borderId="15" xfId="0" applyFont="1" applyFill="1" applyBorder="1" applyAlignment="1" applyProtection="1">
      <alignment horizontal="center" vertical="top"/>
      <protection locked="0"/>
    </xf>
    <xf numFmtId="0" fontId="0" fillId="0" borderId="7" xfId="0" applyBorder="1" applyAlignment="1" applyProtection="1">
      <alignment horizontal="center" vertical="top"/>
      <protection locked="0"/>
    </xf>
    <xf numFmtId="0" fontId="0" fillId="0" borderId="8" xfId="0" applyBorder="1" applyAlignment="1" applyProtection="1">
      <alignment horizontal="center" vertical="top"/>
      <protection locked="0"/>
    </xf>
    <xf numFmtId="0" fontId="9" fillId="2" borderId="15" xfId="0" applyFont="1" applyFill="1" applyBorder="1" applyAlignment="1" applyProtection="1">
      <alignment horizontal="center" vertical="top"/>
      <protection locked="0"/>
    </xf>
    <xf numFmtId="0" fontId="10" fillId="7" borderId="4" xfId="0" applyFont="1" applyFill="1" applyBorder="1" applyAlignment="1" applyProtection="1">
      <alignment horizontal="center" vertical="top"/>
      <protection locked="0"/>
    </xf>
    <xf numFmtId="42" fontId="0" fillId="5" borderId="2" xfId="1" applyFont="1" applyFill="1" applyBorder="1" applyAlignment="1" applyProtection="1">
      <alignment horizontal="justify" vertical="top"/>
      <protection locked="0"/>
    </xf>
    <xf numFmtId="42" fontId="0" fillId="5" borderId="3" xfId="1" applyFont="1" applyFill="1" applyBorder="1" applyAlignment="1" applyProtection="1">
      <alignment horizontal="justify" vertical="top"/>
      <protection locked="0"/>
    </xf>
    <xf numFmtId="0" fontId="0" fillId="0" borderId="1" xfId="0" applyBorder="1" applyAlignment="1" applyProtection="1">
      <alignment horizontal="justify" vertical="top"/>
      <protection locked="0"/>
    </xf>
    <xf numFmtId="0" fontId="2" fillId="0" borderId="1" xfId="0" applyFont="1" applyBorder="1" applyAlignment="1" applyProtection="1">
      <alignment horizontal="justify" vertical="top"/>
      <protection locked="0"/>
    </xf>
    <xf numFmtId="0" fontId="0" fillId="0" borderId="1" xfId="0" applyBorder="1" applyAlignment="1">
      <alignment horizontal="center" vertical="top" wrapText="1"/>
    </xf>
    <xf numFmtId="0" fontId="0" fillId="0" borderId="1" xfId="0" applyBorder="1" applyAlignment="1">
      <alignment horizontal="center" vertical="top"/>
    </xf>
    <xf numFmtId="42" fontId="0" fillId="5" borderId="1" xfId="1" applyFont="1" applyFill="1" applyBorder="1" applyAlignment="1">
      <alignment horizontal="justify" vertical="top"/>
    </xf>
    <xf numFmtId="42" fontId="0" fillId="0" borderId="1" xfId="0" applyNumberFormat="1" applyBorder="1" applyAlignment="1">
      <alignment horizontal="justify" vertical="top"/>
    </xf>
    <xf numFmtId="0" fontId="0" fillId="5" borderId="1" xfId="0" applyFill="1" applyBorder="1" applyAlignment="1">
      <alignment horizontal="justify" vertical="top"/>
    </xf>
    <xf numFmtId="44" fontId="0" fillId="5" borderId="1" xfId="4" applyFont="1" applyFill="1" applyBorder="1" applyAlignment="1">
      <alignment horizontal="center"/>
    </xf>
    <xf numFmtId="0" fontId="2" fillId="0" borderId="4" xfId="0" applyFont="1" applyBorder="1" applyAlignment="1">
      <alignment horizontal="center" vertical="top"/>
    </xf>
    <xf numFmtId="0" fontId="2" fillId="0" borderId="6" xfId="0" applyFont="1" applyBorder="1" applyAlignment="1">
      <alignment horizontal="center" vertical="top"/>
    </xf>
    <xf numFmtId="0" fontId="3" fillId="2" borderId="4" xfId="0" applyFont="1" applyFill="1" applyBorder="1" applyAlignment="1">
      <alignment horizontal="center" vertical="top"/>
    </xf>
    <xf numFmtId="42" fontId="0" fillId="5" borderId="4" xfId="1" applyFont="1" applyFill="1" applyBorder="1" applyAlignment="1" applyProtection="1">
      <alignment horizontal="center" vertical="top"/>
    </xf>
  </cellXfs>
  <cellStyles count="5">
    <cellStyle name="Hipervínculo" xfId="3" builtinId="8"/>
    <cellStyle name="Moneda" xfId="4" builtinId="4"/>
    <cellStyle name="Moneda [0]" xfId="1" builtinId="7"/>
    <cellStyle name="Normal" xfId="0" builtinId="0"/>
    <cellStyle name="Porcentaje"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1.xml"/><Relationship Id="rId14" Type="http://schemas.openxmlformats.org/officeDocument/2006/relationships/customXml" Target="../customXml/item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https://allianzms-my.sharepoint.com/ntxnas1/Colombia/INDEMNIZ_PROCESOS_JUDICIALES/TATIANA/Procesos/Informes%20Iniciales/Copia%20de%20Informe%20Incicial%202017%20%20(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1"/>
      <sheetName val="Parametros"/>
    </sheetNames>
    <sheetDataSet>
      <sheetData sheetId="0" refreshError="1"/>
      <sheetData sheetId="1"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tabColor theme="3" tint="-0.499984740745262"/>
  </sheetPr>
  <dimension ref="A1:F80"/>
  <sheetViews>
    <sheetView tabSelected="1" topLeftCell="A16" zoomScale="70" zoomScaleNormal="70" workbookViewId="0">
      <selection activeCell="B37" sqref="B37"/>
    </sheetView>
  </sheetViews>
  <sheetFormatPr baseColWidth="10" defaultColWidth="0" defaultRowHeight="15" x14ac:dyDescent="0.25"/>
  <cols>
    <col min="1" max="1" width="69.140625" style="8" customWidth="1"/>
    <col min="2" max="2" width="55.140625" style="8" customWidth="1"/>
    <col min="3" max="3" width="67.5703125" style="8" customWidth="1"/>
    <col min="4" max="16384" width="11.42578125" style="2" hidden="1"/>
  </cols>
  <sheetData>
    <row r="1" spans="1:3" ht="26.25" x14ac:dyDescent="0.25">
      <c r="A1" s="50" t="s">
        <v>0</v>
      </c>
      <c r="B1" s="50"/>
      <c r="C1" s="50"/>
    </row>
    <row r="2" spans="1:3" x14ac:dyDescent="0.25">
      <c r="A2" s="5" t="s">
        <v>1</v>
      </c>
      <c r="B2" s="57" t="s">
        <v>200</v>
      </c>
      <c r="C2" s="58"/>
    </row>
    <row r="3" spans="1:3" x14ac:dyDescent="0.25">
      <c r="A3" s="5" t="s">
        <v>2</v>
      </c>
      <c r="B3" s="53" t="s">
        <v>201</v>
      </c>
      <c r="C3" s="54"/>
    </row>
    <row r="4" spans="1:3" ht="65.25" customHeight="1" x14ac:dyDescent="0.25">
      <c r="A4" s="5" t="s">
        <v>3</v>
      </c>
      <c r="B4" s="59" t="s">
        <v>202</v>
      </c>
      <c r="C4" s="54"/>
    </row>
    <row r="5" spans="1:3" ht="209.25" customHeight="1" x14ac:dyDescent="0.25">
      <c r="A5" s="5" t="s">
        <v>4</v>
      </c>
      <c r="B5" s="59" t="s">
        <v>203</v>
      </c>
      <c r="C5" s="54"/>
    </row>
    <row r="6" spans="1:3" x14ac:dyDescent="0.25">
      <c r="A6" s="5" t="s">
        <v>5</v>
      </c>
      <c r="B6" s="51" t="s">
        <v>162</v>
      </c>
      <c r="C6" s="51"/>
    </row>
    <row r="7" spans="1:3" x14ac:dyDescent="0.25">
      <c r="A7" s="27" t="s">
        <v>7</v>
      </c>
      <c r="B7" s="53" t="s">
        <v>8</v>
      </c>
      <c r="C7" s="54"/>
    </row>
    <row r="8" spans="1:3" ht="23.1" customHeight="1" x14ac:dyDescent="0.25">
      <c r="A8" s="28" t="s">
        <v>9</v>
      </c>
      <c r="B8" s="51" t="s">
        <v>204</v>
      </c>
      <c r="C8" s="51"/>
    </row>
    <row r="9" spans="1:3" x14ac:dyDescent="0.25">
      <c r="A9" s="28" t="s">
        <v>10</v>
      </c>
      <c r="B9" s="51" t="s">
        <v>205</v>
      </c>
      <c r="C9" s="51"/>
    </row>
    <row r="10" spans="1:3" x14ac:dyDescent="0.25">
      <c r="A10" s="28" t="s">
        <v>11</v>
      </c>
      <c r="B10" s="52" t="s">
        <v>206</v>
      </c>
      <c r="C10" s="52"/>
    </row>
    <row r="11" spans="1:3" ht="30" customHeight="1" x14ac:dyDescent="0.25">
      <c r="A11" s="29" t="s">
        <v>12</v>
      </c>
      <c r="B11" s="52" t="s">
        <v>207</v>
      </c>
      <c r="C11" s="52"/>
    </row>
    <row r="12" spans="1:3" ht="30" customHeight="1" x14ac:dyDescent="0.25">
      <c r="A12" s="5" t="s">
        <v>13</v>
      </c>
      <c r="B12" s="66" t="s">
        <v>208</v>
      </c>
      <c r="C12" s="52"/>
    </row>
    <row r="13" spans="1:3" x14ac:dyDescent="0.25">
      <c r="A13" s="5" t="s">
        <v>14</v>
      </c>
      <c r="B13" s="51" t="s">
        <v>209</v>
      </c>
      <c r="C13" s="51"/>
    </row>
    <row r="14" spans="1:3" x14ac:dyDescent="0.25">
      <c r="A14" s="5" t="s">
        <v>15</v>
      </c>
      <c r="B14" s="61" t="s">
        <v>210</v>
      </c>
      <c r="C14" s="51"/>
    </row>
    <row r="15" spans="1:3" x14ac:dyDescent="0.25">
      <c r="A15" s="5" t="s">
        <v>16</v>
      </c>
      <c r="B15" s="51" t="s">
        <v>211</v>
      </c>
      <c r="C15" s="51"/>
    </row>
    <row r="16" spans="1:3" x14ac:dyDescent="0.25">
      <c r="A16" s="5" t="s">
        <v>17</v>
      </c>
      <c r="B16" s="51" t="s">
        <v>212</v>
      </c>
      <c r="C16" s="51"/>
    </row>
    <row r="17" spans="1:3" ht="15" customHeight="1" x14ac:dyDescent="0.25">
      <c r="A17" s="5" t="s">
        <v>18</v>
      </c>
      <c r="B17" s="52" t="s">
        <v>168</v>
      </c>
      <c r="C17" s="52"/>
    </row>
    <row r="18" spans="1:3" x14ac:dyDescent="0.25">
      <c r="A18" s="5" t="s">
        <v>19</v>
      </c>
      <c r="B18" s="52" t="s">
        <v>213</v>
      </c>
      <c r="C18" s="52"/>
    </row>
    <row r="19" spans="1:3" ht="18.75" customHeight="1" x14ac:dyDescent="0.25">
      <c r="A19" s="5" t="s">
        <v>20</v>
      </c>
      <c r="B19" s="55" t="s">
        <v>214</v>
      </c>
      <c r="C19" s="56"/>
    </row>
    <row r="20" spans="1:3" ht="48" customHeight="1" x14ac:dyDescent="0.25">
      <c r="A20" s="5" t="s">
        <v>21</v>
      </c>
      <c r="B20" s="51" t="s">
        <v>215</v>
      </c>
      <c r="C20" s="51"/>
    </row>
    <row r="21" spans="1:3" ht="17.25" customHeight="1" x14ac:dyDescent="0.25">
      <c r="A21" s="5" t="s">
        <v>22</v>
      </c>
      <c r="B21" s="52" t="s">
        <v>189</v>
      </c>
      <c r="C21" s="52"/>
    </row>
    <row r="22" spans="1:3" x14ac:dyDescent="0.25">
      <c r="A22" s="28" t="s">
        <v>23</v>
      </c>
      <c r="B22" s="64" t="s">
        <v>216</v>
      </c>
      <c r="C22" s="64"/>
    </row>
    <row r="23" spans="1:3" x14ac:dyDescent="0.25">
      <c r="A23" s="28" t="s">
        <v>24</v>
      </c>
      <c r="B23" s="65" t="s">
        <v>217</v>
      </c>
      <c r="C23" s="64"/>
    </row>
    <row r="24" spans="1:3" x14ac:dyDescent="0.25">
      <c r="A24" s="28" t="s">
        <v>25</v>
      </c>
      <c r="B24" s="65" t="s">
        <v>217</v>
      </c>
      <c r="C24" s="64"/>
    </row>
    <row r="25" spans="1:3" x14ac:dyDescent="0.25">
      <c r="A25" s="60" t="s">
        <v>26</v>
      </c>
      <c r="B25" s="64" t="s">
        <v>222</v>
      </c>
      <c r="C25" s="49"/>
    </row>
    <row r="26" spans="1:3" x14ac:dyDescent="0.25">
      <c r="A26" s="60"/>
      <c r="B26" s="49"/>
      <c r="C26" s="49"/>
    </row>
    <row r="27" spans="1:3" ht="284.25" customHeight="1" x14ac:dyDescent="0.25">
      <c r="A27" s="60"/>
      <c r="B27" s="49"/>
      <c r="C27" s="49"/>
    </row>
    <row r="28" spans="1:3" x14ac:dyDescent="0.25">
      <c r="A28" s="28" t="s">
        <v>27</v>
      </c>
      <c r="B28" s="49" t="s">
        <v>218</v>
      </c>
      <c r="C28" s="49"/>
    </row>
    <row r="29" spans="1:3" x14ac:dyDescent="0.25">
      <c r="A29" s="28" t="s">
        <v>28</v>
      </c>
      <c r="B29" s="49">
        <v>67010660</v>
      </c>
      <c r="C29" s="49"/>
    </row>
    <row r="30" spans="1:3" x14ac:dyDescent="0.25">
      <c r="A30" s="28" t="s">
        <v>29</v>
      </c>
      <c r="B30" s="49" t="s">
        <v>219</v>
      </c>
      <c r="C30" s="49"/>
    </row>
    <row r="31" spans="1:3" x14ac:dyDescent="0.25">
      <c r="A31" s="28" t="s">
        <v>30</v>
      </c>
      <c r="B31" s="49" t="s">
        <v>223</v>
      </c>
      <c r="C31" s="49"/>
    </row>
    <row r="32" spans="1:3" x14ac:dyDescent="0.25">
      <c r="A32" s="28" t="s">
        <v>31</v>
      </c>
      <c r="B32" s="62" t="s">
        <v>220</v>
      </c>
      <c r="C32" s="63"/>
    </row>
    <row r="33" spans="1:3" ht="34.5" customHeight="1" x14ac:dyDescent="0.25">
      <c r="A33" s="5" t="s">
        <v>32</v>
      </c>
      <c r="B33" s="61" t="s">
        <v>224</v>
      </c>
      <c r="C33" s="61"/>
    </row>
    <row r="34" spans="1:3" ht="45" x14ac:dyDescent="0.25">
      <c r="A34" s="5" t="s">
        <v>33</v>
      </c>
      <c r="B34" s="61" t="s">
        <v>221</v>
      </c>
      <c r="C34" s="51"/>
    </row>
    <row r="37" spans="1:3" ht="15" customHeight="1" x14ac:dyDescent="0.25"/>
    <row r="38" spans="1:3" ht="15" customHeight="1" x14ac:dyDescent="0.25"/>
    <row r="45" spans="1:3" ht="15" customHeight="1" x14ac:dyDescent="0.25"/>
    <row r="50" spans="6:6" ht="18" customHeight="1" x14ac:dyDescent="0.25"/>
    <row r="53" spans="6:6" x14ac:dyDescent="0.25">
      <c r="F53" s="4"/>
    </row>
    <row r="54" spans="6:6" x14ac:dyDescent="0.25">
      <c r="F54" s="4"/>
    </row>
    <row r="55" spans="6:6" x14ac:dyDescent="0.25">
      <c r="F55" s="4"/>
    </row>
    <row r="66" ht="36" customHeight="1" x14ac:dyDescent="0.25"/>
    <row r="78" ht="33.75" customHeight="1" x14ac:dyDescent="0.25"/>
    <row r="79" ht="33.75" customHeight="1" x14ac:dyDescent="0.25"/>
    <row r="80" ht="33.75" customHeight="1" x14ac:dyDescent="0.25"/>
  </sheetData>
  <dataConsolidate/>
  <mergeCells count="33">
    <mergeCell ref="B25:C27"/>
    <mergeCell ref="B24:C24"/>
    <mergeCell ref="B23:C23"/>
    <mergeCell ref="B22:C22"/>
    <mergeCell ref="B11:C11"/>
    <mergeCell ref="B12:C12"/>
    <mergeCell ref="B13:C13"/>
    <mergeCell ref="B14:C14"/>
    <mergeCell ref="B21:C21"/>
    <mergeCell ref="B15:C15"/>
    <mergeCell ref="B16:C16"/>
    <mergeCell ref="B34:C34"/>
    <mergeCell ref="B33:C33"/>
    <mergeCell ref="B31:C31"/>
    <mergeCell ref="B30:C30"/>
    <mergeCell ref="B29:C29"/>
    <mergeCell ref="B32:C32"/>
    <mergeCell ref="B28:C28"/>
    <mergeCell ref="A1:C1"/>
    <mergeCell ref="B20:C20"/>
    <mergeCell ref="B17:C17"/>
    <mergeCell ref="B7:C7"/>
    <mergeCell ref="B18:C18"/>
    <mergeCell ref="B19:C19"/>
    <mergeCell ref="B2:C2"/>
    <mergeCell ref="B3:C3"/>
    <mergeCell ref="B4:C4"/>
    <mergeCell ref="B5:C5"/>
    <mergeCell ref="A25:A27"/>
    <mergeCell ref="B6:C6"/>
    <mergeCell ref="B8:C8"/>
    <mergeCell ref="B9:C9"/>
    <mergeCell ref="B10:C10"/>
  </mergeCells>
  <pageMargins left="0.7" right="0.7" top="0.75" bottom="0.75" header="0.3" footer="0.3"/>
  <pageSetup orientation="portrait" r:id="rId1"/>
  <headerFooter>
    <oddHeader>&amp;C&amp;"Calibri"&amp;10&amp;K000000 Internal&amp;1#_x000D_</oddHeader>
  </headerFooter>
  <extLst>
    <ext xmlns:x14="http://schemas.microsoft.com/office/spreadsheetml/2009/9/main" uri="{CCE6A557-97BC-4b89-ADB6-D9C93CAAB3DF}">
      <x14:dataValidations xmlns:xm="http://schemas.microsoft.com/office/excel/2006/main" count="4">
        <x14:dataValidation type="list" allowBlank="1" showInputMessage="1" showErrorMessage="1">
          <x14:formula1>
            <xm:f>Hoja2!$H$2:$H$5</xm:f>
          </x14:formula1>
          <xm:sqref>B17:C17</xm:sqref>
        </x14:dataValidation>
        <x14:dataValidation type="list" allowBlank="1" showInputMessage="1" showErrorMessage="1">
          <x14:formula1>
            <xm:f>Hoja2!$I$1:$I$7</xm:f>
          </x14:formula1>
          <xm:sqref>B21:C21</xm:sqref>
        </x14:dataValidation>
        <x14:dataValidation type="list" allowBlank="1" showInputMessage="1" showErrorMessage="1">
          <x14:formula1>
            <xm:f>Hoja2!$K$1:$K$2</xm:f>
          </x14:formula1>
          <xm:sqref>B6:C6</xm:sqref>
        </x14:dataValidation>
        <x14:dataValidation type="list" allowBlank="1" showInputMessage="1" showErrorMessage="1">
          <x14:formula1>
            <xm:f>Hoja2!$L$1:$L$13</xm:f>
          </x14:formula1>
          <xm:sqref>B7:C7</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tabColor theme="3" tint="-0.499984740745262"/>
  </sheetPr>
  <dimension ref="A1:C50"/>
  <sheetViews>
    <sheetView topLeftCell="A3" zoomScaleNormal="100" workbookViewId="0">
      <selection activeCell="B4" sqref="B4:C4"/>
    </sheetView>
  </sheetViews>
  <sheetFormatPr baseColWidth="10" defaultColWidth="0" defaultRowHeight="15" x14ac:dyDescent="0.25"/>
  <cols>
    <col min="1" max="1" width="49.85546875" customWidth="1"/>
    <col min="2" max="2" width="31.42578125" customWidth="1"/>
    <col min="3" max="3" width="90.140625" customWidth="1"/>
    <col min="4" max="16384" width="11.42578125" hidden="1"/>
  </cols>
  <sheetData>
    <row r="1" spans="1:3" ht="26.25" x14ac:dyDescent="0.25">
      <c r="A1" s="86" t="s">
        <v>34</v>
      </c>
      <c r="B1" s="86"/>
      <c r="C1" s="86"/>
    </row>
    <row r="2" spans="1:3" ht="15.75" customHeight="1" x14ac:dyDescent="0.25">
      <c r="A2" s="20" t="s">
        <v>35</v>
      </c>
      <c r="B2" s="87" t="s">
        <v>36</v>
      </c>
      <c r="C2" s="88"/>
    </row>
    <row r="3" spans="1:3" s="2" customFormat="1" x14ac:dyDescent="0.25">
      <c r="A3" s="5" t="s">
        <v>37</v>
      </c>
      <c r="B3" s="51" t="str">
        <f>'AUTOS  NOTA 322'!B2:C2</f>
        <v>760013103004-2024-00104-00</v>
      </c>
      <c r="C3" s="51"/>
    </row>
    <row r="4" spans="1:3" s="2" customFormat="1" x14ac:dyDescent="0.25">
      <c r="A4" s="5" t="s">
        <v>38</v>
      </c>
      <c r="B4" s="51" t="str">
        <f>'AUTOS  NOTA 322'!B3:C3</f>
        <v>JUZGADO CUARTO CIVIL DEL CIRCUITO DE CALI</v>
      </c>
      <c r="C4" s="51"/>
    </row>
    <row r="5" spans="1:3" s="2" customFormat="1" x14ac:dyDescent="0.25">
      <c r="A5" s="5" t="s">
        <v>39</v>
      </c>
      <c r="B5" s="51" t="str">
        <f>'AUTOS  NOTA 322'!B4:C4</f>
        <v>1. Hernán Correa Ahunca, C.C. 94.417.673 (conductor vehículo TMP104)
2. Lina María Mejía Gómez, C.C. 67.010.660 (propietaria vehículo TMP104)
3. Allianz Seguros S.A. (aseguradora vehículo TMP104)</v>
      </c>
      <c r="C5" s="51"/>
    </row>
    <row r="6" spans="1:3" s="2" customFormat="1" x14ac:dyDescent="0.25">
      <c r="A6" s="5" t="s">
        <v>40</v>
      </c>
      <c r="B6" s="51" t="str">
        <f>'AUTOS  NOTA 322'!B5:C5</f>
        <v>1.    Edison Ballesteros Olave, C.C. 16.724.418 (Víctima directa)
2.    Rosa Emilia Olave de Ballesteros, C.C. 29.069.265 (madre)
3.    Rosa Ballesteros Olave, C.C.  66.814.199 (hermana)
4.    Jordy Leandro Ballesteros Lucumi, C.C. 1.144.069.939 (hermano)
5.    Demetrio Ballesteros Olave, C.C. 16.678.784 (hermano)
6.    Jesús Ballesteros Olave, C.C. 16.693.985 (hermano)
7.    John Freddy Ballesteros Olave, C.C. 16.737.547 (hermano)
8.    Wilson Ballesteros Olave, C.C.  16.652.133 (hermano)
9.    Eustaquia Ballesteros Olave, C.C.  38.942.228 (hermana)
10.   José Joaquín Ballesteros Olave, C.C.  16.799.811 (hermano)
11.   Juan David Ballesteros Valencia, C.C. 1.144.088.620 (sobrino)
12.   María Angélica Ballesteros Valencia, C.C. 1.144.055.901 (Sobrina)
13.   Samantha Copelli Ballesteros, C.C.  1.126.627.304 (sobrina)</v>
      </c>
      <c r="C6" s="51"/>
    </row>
    <row r="7" spans="1:3" s="2" customFormat="1" x14ac:dyDescent="0.25">
      <c r="A7" s="5" t="s">
        <v>41</v>
      </c>
      <c r="B7" s="51" t="str">
        <f>'AUTOS  NOTA 322'!B6:C6</f>
        <v>LLAMADA EN GARANTIA</v>
      </c>
      <c r="C7" s="51"/>
    </row>
    <row r="8" spans="1:3" s="2" customFormat="1" x14ac:dyDescent="0.25">
      <c r="A8" s="31" t="s">
        <v>42</v>
      </c>
      <c r="B8" s="51" t="str">
        <f>'AUTOS  NOTA 322'!B7:C8</f>
        <v>Edison Ballesteros Olave</v>
      </c>
      <c r="C8" s="51"/>
    </row>
    <row r="9" spans="1:3" x14ac:dyDescent="0.25">
      <c r="A9" s="20" t="s">
        <v>43</v>
      </c>
      <c r="B9" s="51"/>
      <c r="C9" s="51"/>
    </row>
    <row r="10" spans="1:3" x14ac:dyDescent="0.25">
      <c r="A10" s="20" t="s">
        <v>44</v>
      </c>
      <c r="B10" s="51" t="s">
        <v>45</v>
      </c>
      <c r="C10" s="51"/>
    </row>
    <row r="11" spans="1:3" x14ac:dyDescent="0.25">
      <c r="A11" s="20" t="s">
        <v>46</v>
      </c>
      <c r="B11" s="69">
        <v>0</v>
      </c>
      <c r="C11" s="70"/>
    </row>
    <row r="12" spans="1:3" x14ac:dyDescent="0.25">
      <c r="A12" s="20" t="s">
        <v>47</v>
      </c>
      <c r="B12" s="69">
        <v>0</v>
      </c>
      <c r="C12" s="70"/>
    </row>
    <row r="13" spans="1:3" x14ac:dyDescent="0.25">
      <c r="A13" s="20" t="s">
        <v>48</v>
      </c>
      <c r="B13" s="53"/>
      <c r="C13" s="54"/>
    </row>
    <row r="14" spans="1:3" x14ac:dyDescent="0.25">
      <c r="A14" s="20" t="s">
        <v>49</v>
      </c>
      <c r="B14" s="52"/>
      <c r="C14" s="51"/>
    </row>
    <row r="15" spans="1:3" x14ac:dyDescent="0.25">
      <c r="A15" s="20" t="s">
        <v>50</v>
      </c>
      <c r="B15" s="51"/>
      <c r="C15" s="51"/>
    </row>
    <row r="16" spans="1:3" x14ac:dyDescent="0.25">
      <c r="A16" s="20" t="s">
        <v>51</v>
      </c>
      <c r="B16" s="51"/>
      <c r="C16" s="51"/>
    </row>
    <row r="17" spans="1:3" x14ac:dyDescent="0.25">
      <c r="A17" s="73" t="s">
        <v>52</v>
      </c>
      <c r="B17" s="51"/>
      <c r="C17" s="51"/>
    </row>
    <row r="18" spans="1:3" x14ac:dyDescent="0.25">
      <c r="A18" s="74"/>
      <c r="B18" s="10" t="s">
        <v>53</v>
      </c>
      <c r="C18" s="10" t="s">
        <v>54</v>
      </c>
    </row>
    <row r="19" spans="1:3" x14ac:dyDescent="0.25">
      <c r="A19" s="74"/>
      <c r="B19" s="6" t="s">
        <v>55</v>
      </c>
      <c r="C19" s="6"/>
    </row>
    <row r="20" spans="1:3" x14ac:dyDescent="0.25">
      <c r="A20" s="74"/>
      <c r="B20" s="6"/>
      <c r="C20" s="6"/>
    </row>
    <row r="21" spans="1:3" x14ac:dyDescent="0.25">
      <c r="A21" s="75"/>
      <c r="B21" s="6"/>
      <c r="C21" s="6"/>
    </row>
    <row r="22" spans="1:3" x14ac:dyDescent="0.25">
      <c r="A22" s="20" t="s">
        <v>56</v>
      </c>
      <c r="B22" s="51"/>
      <c r="C22" s="51"/>
    </row>
    <row r="23" spans="1:3" x14ac:dyDescent="0.25">
      <c r="A23" s="20" t="s">
        <v>57</v>
      </c>
      <c r="B23" s="76"/>
      <c r="C23" s="77"/>
    </row>
    <row r="24" spans="1:3" x14ac:dyDescent="0.25">
      <c r="A24" s="20" t="s">
        <v>58</v>
      </c>
      <c r="B24" s="51"/>
      <c r="C24" s="51"/>
    </row>
    <row r="25" spans="1:3" x14ac:dyDescent="0.25">
      <c r="A25" s="20" t="s">
        <v>59</v>
      </c>
      <c r="B25" s="51"/>
      <c r="C25" s="51"/>
    </row>
    <row r="26" spans="1:3" x14ac:dyDescent="0.25">
      <c r="A26" s="20" t="s">
        <v>60</v>
      </c>
      <c r="B26" s="51"/>
      <c r="C26" s="51"/>
    </row>
    <row r="27" spans="1:3" x14ac:dyDescent="0.25">
      <c r="A27" s="19" t="s">
        <v>61</v>
      </c>
      <c r="B27" s="51"/>
      <c r="C27" s="51"/>
    </row>
    <row r="28" spans="1:3" x14ac:dyDescent="0.25">
      <c r="A28" s="78" t="s">
        <v>62</v>
      </c>
      <c r="B28" s="78"/>
      <c r="C28" s="78"/>
    </row>
    <row r="29" spans="1:3" x14ac:dyDescent="0.25">
      <c r="A29" s="71" t="s">
        <v>63</v>
      </c>
      <c r="B29" s="72"/>
      <c r="C29" s="11"/>
    </row>
    <row r="30" spans="1:3" x14ac:dyDescent="0.25">
      <c r="A30" s="71" t="s">
        <v>64</v>
      </c>
      <c r="B30" s="72"/>
      <c r="C30" s="11"/>
    </row>
    <row r="31" spans="1:3" x14ac:dyDescent="0.25">
      <c r="A31" s="71" t="s">
        <v>65</v>
      </c>
      <c r="B31" s="72"/>
      <c r="C31" s="12"/>
    </row>
    <row r="32" spans="1:3" x14ac:dyDescent="0.25">
      <c r="A32" s="71" t="s">
        <v>66</v>
      </c>
      <c r="B32" s="72"/>
      <c r="C32" s="11"/>
    </row>
    <row r="33" spans="1:3" x14ac:dyDescent="0.25">
      <c r="A33" s="71" t="s">
        <v>67</v>
      </c>
      <c r="B33" s="72"/>
      <c r="C33" s="11"/>
    </row>
    <row r="34" spans="1:3" x14ac:dyDescent="0.25">
      <c r="A34" s="71" t="s">
        <v>68</v>
      </c>
      <c r="B34" s="72"/>
      <c r="C34" s="13"/>
    </row>
    <row r="35" spans="1:3" x14ac:dyDescent="0.25">
      <c r="A35" s="67" t="s">
        <v>69</v>
      </c>
      <c r="B35" s="68"/>
      <c r="C35" s="14"/>
    </row>
    <row r="36" spans="1:3" x14ac:dyDescent="0.25">
      <c r="A36" s="67" t="s">
        <v>70</v>
      </c>
      <c r="B36" s="68"/>
      <c r="C36" s="15"/>
    </row>
    <row r="37" spans="1:3" x14ac:dyDescent="0.25">
      <c r="A37" s="79" t="s">
        <v>71</v>
      </c>
      <c r="B37" s="80"/>
      <c r="C37" s="15"/>
    </row>
    <row r="38" spans="1:3" x14ac:dyDescent="0.25">
      <c r="A38" s="81"/>
      <c r="B38" s="82"/>
      <c r="C38" s="15"/>
    </row>
    <row r="39" spans="1:3" x14ac:dyDescent="0.25">
      <c r="A39" s="83"/>
      <c r="B39" s="84"/>
      <c r="C39" s="15"/>
    </row>
    <row r="40" spans="1:3" x14ac:dyDescent="0.25">
      <c r="A40" s="85" t="s">
        <v>72</v>
      </c>
      <c r="B40" s="85"/>
      <c r="C40" s="85"/>
    </row>
    <row r="41" spans="1:3" x14ac:dyDescent="0.25">
      <c r="A41" s="17" t="s">
        <v>73</v>
      </c>
      <c r="B41" s="18"/>
      <c r="C41" s="15"/>
    </row>
    <row r="42" spans="1:3" x14ac:dyDescent="0.25">
      <c r="A42" s="67" t="s">
        <v>74</v>
      </c>
      <c r="B42" s="68"/>
      <c r="C42" s="15"/>
    </row>
    <row r="43" spans="1:3" x14ac:dyDescent="0.25">
      <c r="A43" s="67" t="s">
        <v>75</v>
      </c>
      <c r="B43" s="68"/>
      <c r="C43" s="15"/>
    </row>
    <row r="44" spans="1:3" x14ac:dyDescent="0.25">
      <c r="A44" s="17" t="s">
        <v>76</v>
      </c>
      <c r="B44" s="18"/>
      <c r="C44" s="15"/>
    </row>
    <row r="45" spans="1:3" x14ac:dyDescent="0.25">
      <c r="A45" s="17" t="s">
        <v>77</v>
      </c>
      <c r="B45" s="18"/>
      <c r="C45" s="15"/>
    </row>
    <row r="46" spans="1:3" x14ac:dyDescent="0.25">
      <c r="A46" s="67" t="s">
        <v>78</v>
      </c>
      <c r="B46" s="68"/>
      <c r="C46" s="15"/>
    </row>
    <row r="47" spans="1:3" x14ac:dyDescent="0.25">
      <c r="A47" s="17" t="s">
        <v>79</v>
      </c>
      <c r="B47" s="16"/>
      <c r="C47" s="15"/>
    </row>
    <row r="48" spans="1:3" x14ac:dyDescent="0.25">
      <c r="A48" s="67" t="s">
        <v>80</v>
      </c>
      <c r="B48" s="68"/>
      <c r="C48" s="15"/>
    </row>
    <row r="49" spans="1:3" x14ac:dyDescent="0.25">
      <c r="A49" s="67" t="s">
        <v>81</v>
      </c>
      <c r="B49" s="68"/>
      <c r="C49" s="15"/>
    </row>
    <row r="50" spans="1:3" x14ac:dyDescent="0.25">
      <c r="A50" s="67" t="s">
        <v>71</v>
      </c>
      <c r="B50" s="68"/>
      <c r="C50" s="15"/>
    </row>
  </sheetData>
  <mergeCells count="41">
    <mergeCell ref="A1:C1"/>
    <mergeCell ref="B9:C9"/>
    <mergeCell ref="B10:C10"/>
    <mergeCell ref="B13:C13"/>
    <mergeCell ref="B14:C14"/>
    <mergeCell ref="B3:C3"/>
    <mergeCell ref="B4:C4"/>
    <mergeCell ref="B5:C5"/>
    <mergeCell ref="B6:C6"/>
    <mergeCell ref="B7:C7"/>
    <mergeCell ref="B2:C2"/>
    <mergeCell ref="B8:C8"/>
    <mergeCell ref="B25:C25"/>
    <mergeCell ref="B26:C26"/>
    <mergeCell ref="B27:C27"/>
    <mergeCell ref="A28:C28"/>
    <mergeCell ref="A49:B49"/>
    <mergeCell ref="A37:B39"/>
    <mergeCell ref="A40:C40"/>
    <mergeCell ref="A42:B42"/>
    <mergeCell ref="A43:B43"/>
    <mergeCell ref="A31:B31"/>
    <mergeCell ref="A32:B32"/>
    <mergeCell ref="A33:B33"/>
    <mergeCell ref="A36:B36"/>
    <mergeCell ref="A50:B50"/>
    <mergeCell ref="B11:C11"/>
    <mergeCell ref="A46:B46"/>
    <mergeCell ref="A48:B48"/>
    <mergeCell ref="A29:B29"/>
    <mergeCell ref="A30:B30"/>
    <mergeCell ref="B24:C24"/>
    <mergeCell ref="B15:C15"/>
    <mergeCell ref="B16:C16"/>
    <mergeCell ref="A17:A21"/>
    <mergeCell ref="B17:C17"/>
    <mergeCell ref="B22:C22"/>
    <mergeCell ref="B23:C23"/>
    <mergeCell ref="A34:B34"/>
    <mergeCell ref="A35:B35"/>
    <mergeCell ref="B12:C12"/>
  </mergeCells>
  <pageMargins left="0.7" right="0.7" top="0.75" bottom="0.75" header="0.3" footer="0.3"/>
  <headerFooter>
    <oddHeader>&amp;C&amp;"Calibri"&amp;10&amp;K000000 Internal&amp;1#_x000D_</oddHeader>
  </headerFooter>
  <extLst>
    <ext xmlns:x14="http://schemas.microsoft.com/office/spreadsheetml/2009/9/main" uri="{CCE6A557-97BC-4b89-ADB6-D9C93CAAB3DF}">
      <x14:dataValidations xmlns:xm="http://schemas.microsoft.com/office/excel/2006/main" count="5">
        <x14:dataValidation type="list" allowBlank="1" showInputMessage="1" showErrorMessage="1">
          <x14:formula1>
            <xm:f>Hoja2!$C$2:$C$4</xm:f>
          </x14:formula1>
          <xm:sqref>B17:C17</xm:sqref>
        </x14:dataValidation>
        <x14:dataValidation type="list" allowBlank="1" showInputMessage="1" showErrorMessage="1">
          <x14:formula1>
            <xm:f>Hoja2!$B$1:$B$2</xm:f>
          </x14:formula1>
          <xm:sqref>B27:C27 B15:C16 B22:C23 B25:C25</xm:sqref>
        </x14:dataValidation>
        <x14:dataValidation type="list" allowBlank="1" showInputMessage="1" showErrorMessage="1">
          <x14:formula1>
            <xm:f>Hoja2!$E$2:$E$8</xm:f>
          </x14:formula1>
          <xm:sqref>B24:C24</xm:sqref>
        </x14:dataValidation>
        <x14:dataValidation type="list" allowBlank="1" showInputMessage="1" showErrorMessage="1">
          <x14:formula1>
            <xm:f>Hoja2!$L$1:$L$13</xm:f>
          </x14:formula1>
          <xm:sqref>B10:C10</xm:sqref>
        </x14:dataValidation>
        <x14:dataValidation type="list" allowBlank="1" showInputMessage="1" showErrorMessage="1">
          <x14:formula1>
            <xm:f>Hoja2!$M$1:$M$3</xm:f>
          </x14:formula1>
          <xm:sqref>B13:C13</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tabColor theme="3" tint="-0.499984740745262"/>
  </sheetPr>
  <dimension ref="A1:I60"/>
  <sheetViews>
    <sheetView zoomScaleNormal="100" workbookViewId="0">
      <selection activeCell="B2" sqref="B2:C2"/>
    </sheetView>
  </sheetViews>
  <sheetFormatPr baseColWidth="10" defaultColWidth="0" defaultRowHeight="15" x14ac:dyDescent="0.25"/>
  <cols>
    <col min="1" max="1" width="70" customWidth="1"/>
    <col min="2" max="2" width="35.42578125" customWidth="1"/>
    <col min="3" max="3" width="164" customWidth="1"/>
    <col min="4" max="8" width="11.42578125" hidden="1" customWidth="1"/>
    <col min="9" max="9" width="12" hidden="1" customWidth="1"/>
    <col min="10" max="16384" width="11.42578125" hidden="1"/>
  </cols>
  <sheetData>
    <row r="1" spans="1:9" ht="26.25" x14ac:dyDescent="0.25">
      <c r="A1" s="86" t="s">
        <v>82</v>
      </c>
      <c r="B1" s="86"/>
      <c r="C1" s="86"/>
    </row>
    <row r="2" spans="1:9" ht="15" customHeight="1" x14ac:dyDescent="0.25">
      <c r="A2" s="35" t="s">
        <v>35</v>
      </c>
      <c r="B2" s="92" t="str">
        <f>'AUTOS NOTA 321'!B2:C2</f>
        <v>SINIESTRO  APL</v>
      </c>
      <c r="C2" s="93"/>
    </row>
    <row r="3" spans="1:9" x14ac:dyDescent="0.25">
      <c r="A3" s="36" t="s">
        <v>37</v>
      </c>
      <c r="B3" s="110" t="str">
        <f>'AUTOS  NOTA 322'!B2:C2</f>
        <v>760013103004-2024-00104-00</v>
      </c>
      <c r="C3" s="110"/>
    </row>
    <row r="4" spans="1:9" x14ac:dyDescent="0.25">
      <c r="A4" s="36" t="s">
        <v>38</v>
      </c>
      <c r="B4" s="110" t="str">
        <f>'AUTOS  NOTA 322'!B3:C3</f>
        <v>JUZGADO CUARTO CIVIL DEL CIRCUITO DE CALI</v>
      </c>
      <c r="C4" s="110"/>
    </row>
    <row r="5" spans="1:9" x14ac:dyDescent="0.25">
      <c r="A5" s="36" t="s">
        <v>39</v>
      </c>
      <c r="B5" s="110" t="str">
        <f>'AUTOS  NOTA 322'!B4:C4</f>
        <v>1. Hernán Correa Ahunca, C.C. 94.417.673 (conductor vehículo TMP104)
2. Lina María Mejía Gómez, C.C. 67.010.660 (propietaria vehículo TMP104)
3. Allianz Seguros S.A. (aseguradora vehículo TMP104)</v>
      </c>
      <c r="C5" s="110"/>
    </row>
    <row r="6" spans="1:9" ht="15" customHeight="1" x14ac:dyDescent="0.25">
      <c r="A6" s="36" t="s">
        <v>40</v>
      </c>
      <c r="B6" s="110" t="str">
        <f>'AUTOS  NOTA 322'!B5:C5</f>
        <v>1.    Edison Ballesteros Olave, C.C. 16.724.418 (Víctima directa)
2.    Rosa Emilia Olave de Ballesteros, C.C. 29.069.265 (madre)
3.    Rosa Ballesteros Olave, C.C.  66.814.199 (hermana)
4.    Jordy Leandro Ballesteros Lucumi, C.C. 1.144.069.939 (hermano)
5.    Demetrio Ballesteros Olave, C.C. 16.678.784 (hermano)
6.    Jesús Ballesteros Olave, C.C. 16.693.985 (hermano)
7.    John Freddy Ballesteros Olave, C.C. 16.737.547 (hermano)
8.    Wilson Ballesteros Olave, C.C.  16.652.133 (hermano)
9.    Eustaquia Ballesteros Olave, C.C.  38.942.228 (hermana)
10.   José Joaquín Ballesteros Olave, C.C.  16.799.811 (hermano)
11.   Juan David Ballesteros Valencia, C.C. 1.144.088.620 (sobrino)
12.   María Angélica Ballesteros Valencia, C.C. 1.144.055.901 (Sobrina)
13.   Samantha Copelli Ballesteros, C.C.  1.126.627.304 (sobrina)</v>
      </c>
      <c r="C6" s="110"/>
    </row>
    <row r="7" spans="1:9" x14ac:dyDescent="0.25">
      <c r="A7" s="36" t="s">
        <v>41</v>
      </c>
      <c r="B7" s="110" t="str">
        <f>'AUTOS  NOTA 322'!B6:C6</f>
        <v>LLAMADA EN GARANTIA</v>
      </c>
      <c r="C7" s="110"/>
    </row>
    <row r="8" spans="1:9" x14ac:dyDescent="0.25">
      <c r="A8" s="38" t="s">
        <v>42</v>
      </c>
      <c r="B8" s="110" t="str">
        <f>'AUTOS  NOTA 322'!B7:C8</f>
        <v>Edison Ballesteros Olave</v>
      </c>
      <c r="C8" s="110"/>
    </row>
    <row r="9" spans="1:9" x14ac:dyDescent="0.25">
      <c r="A9" s="36" t="s">
        <v>83</v>
      </c>
      <c r="B9" s="108">
        <f>SUM(C11,C12,C14,C15,C17)</f>
        <v>0</v>
      </c>
      <c r="C9" s="109"/>
    </row>
    <row r="10" spans="1:9" x14ac:dyDescent="0.25">
      <c r="A10" s="111" t="s">
        <v>84</v>
      </c>
      <c r="B10" s="97" t="s">
        <v>85</v>
      </c>
      <c r="C10" s="98"/>
    </row>
    <row r="11" spans="1:9" x14ac:dyDescent="0.25">
      <c r="A11" s="111"/>
      <c r="B11" s="37" t="s">
        <v>86</v>
      </c>
      <c r="C11" s="32"/>
    </row>
    <row r="12" spans="1:9" x14ac:dyDescent="0.25">
      <c r="A12" s="111"/>
      <c r="B12" s="37" t="s">
        <v>87</v>
      </c>
      <c r="C12" s="32"/>
    </row>
    <row r="13" spans="1:9" x14ac:dyDescent="0.25">
      <c r="A13" s="111"/>
      <c r="B13" s="97"/>
      <c r="C13" s="98"/>
    </row>
    <row r="14" spans="1:9" x14ac:dyDescent="0.25">
      <c r="A14" s="111"/>
      <c r="B14" s="37" t="s">
        <v>88</v>
      </c>
      <c r="C14" s="40"/>
    </row>
    <row r="15" spans="1:9" x14ac:dyDescent="0.25">
      <c r="A15" s="111"/>
      <c r="B15" s="37" t="s">
        <v>89</v>
      </c>
      <c r="C15" s="40"/>
      <c r="E15" t="s">
        <v>90</v>
      </c>
      <c r="F15" s="22">
        <v>0.7</v>
      </c>
    </row>
    <row r="16" spans="1:9" x14ac:dyDescent="0.25">
      <c r="A16" s="111"/>
      <c r="B16" s="97" t="s">
        <v>91</v>
      </c>
      <c r="C16" s="98"/>
      <c r="E16" t="s">
        <v>92</v>
      </c>
      <c r="F16" s="23">
        <v>0.3</v>
      </c>
      <c r="I16" s="25"/>
    </row>
    <row r="17" spans="1:9" x14ac:dyDescent="0.25">
      <c r="A17" s="111"/>
      <c r="B17" s="37"/>
      <c r="C17" s="41"/>
      <c r="F17" s="26"/>
      <c r="I17" s="25"/>
    </row>
    <row r="18" spans="1:9" ht="23.25" customHeight="1" x14ac:dyDescent="0.25">
      <c r="A18" s="39" t="s">
        <v>93</v>
      </c>
      <c r="B18" s="92" t="s">
        <v>90</v>
      </c>
      <c r="C18" s="93"/>
    </row>
    <row r="19" spans="1:9" ht="30" x14ac:dyDescent="0.25">
      <c r="A19" s="36" t="s">
        <v>94</v>
      </c>
      <c r="B19" s="99"/>
      <c r="C19" s="100"/>
    </row>
    <row r="20" spans="1:9" ht="15" customHeight="1" x14ac:dyDescent="0.25">
      <c r="A20" s="21" t="s">
        <v>95</v>
      </c>
      <c r="B20" s="94">
        <f>((C22+C23+C25+C26+C30+C28+C32+C34+C29+C33)-C37-C38)*C36*C39</f>
        <v>0</v>
      </c>
      <c r="C20" s="94"/>
    </row>
    <row r="21" spans="1:9" x14ac:dyDescent="0.25">
      <c r="A21" s="7" t="s">
        <v>96</v>
      </c>
      <c r="B21" s="101" t="s">
        <v>85</v>
      </c>
      <c r="C21" s="102"/>
    </row>
    <row r="22" spans="1:9" x14ac:dyDescent="0.25">
      <c r="A22" s="104"/>
      <c r="B22" s="37" t="s">
        <v>86</v>
      </c>
      <c r="C22" s="32"/>
    </row>
    <row r="23" spans="1:9" x14ac:dyDescent="0.25">
      <c r="A23" s="105"/>
      <c r="B23" s="37" t="s">
        <v>87</v>
      </c>
      <c r="C23" s="32">
        <v>0</v>
      </c>
    </row>
    <row r="24" spans="1:9" x14ac:dyDescent="0.25">
      <c r="A24" s="105"/>
      <c r="B24" s="97" t="s">
        <v>97</v>
      </c>
      <c r="C24" s="98"/>
    </row>
    <row r="25" spans="1:9" x14ac:dyDescent="0.25">
      <c r="A25" s="105"/>
      <c r="B25" s="37" t="s">
        <v>88</v>
      </c>
      <c r="C25" s="32">
        <v>0</v>
      </c>
    </row>
    <row r="26" spans="1:9" ht="29.1" customHeight="1" x14ac:dyDescent="0.25">
      <c r="A26" s="105"/>
      <c r="B26" s="37" t="s">
        <v>98</v>
      </c>
      <c r="C26" s="32">
        <v>0</v>
      </c>
    </row>
    <row r="27" spans="1:9" x14ac:dyDescent="0.25">
      <c r="A27" s="105"/>
      <c r="B27" s="97" t="s">
        <v>99</v>
      </c>
      <c r="C27" s="98"/>
    </row>
    <row r="28" spans="1:9" x14ac:dyDescent="0.25">
      <c r="A28" s="105"/>
      <c r="B28" s="37" t="s">
        <v>100</v>
      </c>
      <c r="C28" s="32">
        <v>0</v>
      </c>
    </row>
    <row r="29" spans="1:9" x14ac:dyDescent="0.25">
      <c r="A29" s="105"/>
      <c r="B29" s="37" t="s">
        <v>86</v>
      </c>
      <c r="C29" s="32"/>
    </row>
    <row r="30" spans="1:9" x14ac:dyDescent="0.25">
      <c r="A30" s="105"/>
      <c r="B30" s="37" t="s">
        <v>87</v>
      </c>
      <c r="C30" s="32">
        <v>0</v>
      </c>
    </row>
    <row r="31" spans="1:9" x14ac:dyDescent="0.25">
      <c r="A31" s="105"/>
      <c r="B31" s="97" t="s">
        <v>101</v>
      </c>
      <c r="C31" s="98"/>
    </row>
    <row r="32" spans="1:9" x14ac:dyDescent="0.25">
      <c r="A32" s="105"/>
      <c r="B32" s="37"/>
      <c r="C32" s="32"/>
    </row>
    <row r="33" spans="1:3" x14ac:dyDescent="0.25">
      <c r="A33" s="105"/>
      <c r="B33" s="37" t="s">
        <v>86</v>
      </c>
      <c r="C33" s="32">
        <v>0</v>
      </c>
    </row>
    <row r="34" spans="1:3" x14ac:dyDescent="0.25">
      <c r="A34" s="105"/>
      <c r="B34" s="37" t="s">
        <v>87</v>
      </c>
      <c r="C34" s="32">
        <v>0</v>
      </c>
    </row>
    <row r="35" spans="1:3" x14ac:dyDescent="0.25">
      <c r="A35" s="105"/>
      <c r="B35" s="97" t="s">
        <v>102</v>
      </c>
      <c r="C35" s="98"/>
    </row>
    <row r="36" spans="1:3" x14ac:dyDescent="0.25">
      <c r="A36" s="105"/>
      <c r="B36" s="37" t="s">
        <v>103</v>
      </c>
      <c r="C36" s="33">
        <v>1</v>
      </c>
    </row>
    <row r="37" spans="1:3" x14ac:dyDescent="0.25">
      <c r="A37" s="105"/>
      <c r="B37" s="37" t="s">
        <v>47</v>
      </c>
      <c r="C37" s="34">
        <v>0</v>
      </c>
    </row>
    <row r="38" spans="1:3" x14ac:dyDescent="0.25">
      <c r="A38" s="105"/>
      <c r="B38" s="37" t="s">
        <v>104</v>
      </c>
      <c r="C38" s="34"/>
    </row>
    <row r="39" spans="1:3" x14ac:dyDescent="0.25">
      <c r="A39" s="105"/>
      <c r="B39" s="37" t="s">
        <v>105</v>
      </c>
      <c r="C39" s="33">
        <v>1</v>
      </c>
    </row>
    <row r="40" spans="1:3" x14ac:dyDescent="0.25">
      <c r="A40" s="24" t="s">
        <v>106</v>
      </c>
      <c r="B40" s="94">
        <f>IFERROR(B20*(VLOOKUP(B18,E15:F17,2,0)),16666)</f>
        <v>0</v>
      </c>
      <c r="C40" s="94"/>
    </row>
    <row r="41" spans="1:3" ht="93" customHeight="1" x14ac:dyDescent="0.25">
      <c r="A41" s="36" t="s">
        <v>107</v>
      </c>
      <c r="B41" s="95"/>
      <c r="C41" s="96"/>
    </row>
    <row r="42" spans="1:3" ht="211.5" customHeight="1" x14ac:dyDescent="0.25">
      <c r="A42" s="36" t="s">
        <v>108</v>
      </c>
      <c r="B42" s="90"/>
      <c r="C42" s="91"/>
    </row>
    <row r="43" spans="1:3" ht="26.1" customHeight="1" x14ac:dyDescent="0.25">
      <c r="A43" s="103" t="s">
        <v>109</v>
      </c>
      <c r="B43" s="103"/>
      <c r="C43" s="103"/>
    </row>
    <row r="44" spans="1:3" x14ac:dyDescent="0.25">
      <c r="A44" s="42" t="s">
        <v>110</v>
      </c>
      <c r="B44" s="89"/>
      <c r="C44" s="89"/>
    </row>
    <row r="45" spans="1:3" ht="78.75" customHeight="1" x14ac:dyDescent="0.25">
      <c r="A45" s="42" t="s">
        <v>111</v>
      </c>
      <c r="B45" s="89"/>
      <c r="C45" s="89"/>
    </row>
    <row r="48" spans="1:3" ht="26.25" x14ac:dyDescent="0.25">
      <c r="A48" s="106" t="s">
        <v>112</v>
      </c>
      <c r="B48" s="106"/>
      <c r="C48" s="106"/>
    </row>
    <row r="49" spans="1:3" x14ac:dyDescent="0.25">
      <c r="A49" s="107" t="s">
        <v>113</v>
      </c>
      <c r="B49" s="107"/>
      <c r="C49" s="107"/>
    </row>
    <row r="50" spans="1:3" x14ac:dyDescent="0.25">
      <c r="A50" s="44" t="s">
        <v>114</v>
      </c>
      <c r="B50" s="44" t="s">
        <v>115</v>
      </c>
      <c r="C50" s="45" t="s">
        <v>116</v>
      </c>
    </row>
    <row r="51" spans="1:3" ht="27" x14ac:dyDescent="0.25">
      <c r="A51" s="46" t="s">
        <v>117</v>
      </c>
      <c r="B51" s="47" t="s">
        <v>118</v>
      </c>
      <c r="C51" s="46" t="s">
        <v>119</v>
      </c>
    </row>
    <row r="52" spans="1:3" ht="40.5" x14ac:dyDescent="0.25">
      <c r="A52" s="46" t="s">
        <v>120</v>
      </c>
      <c r="B52" s="47" t="s">
        <v>118</v>
      </c>
      <c r="C52" s="46" t="s">
        <v>121</v>
      </c>
    </row>
    <row r="53" spans="1:3" ht="27" x14ac:dyDescent="0.25">
      <c r="A53" s="46" t="s">
        <v>122</v>
      </c>
      <c r="B53" s="47" t="s">
        <v>118</v>
      </c>
      <c r="C53" s="46" t="s">
        <v>123</v>
      </c>
    </row>
    <row r="54" spans="1:3" x14ac:dyDescent="0.25">
      <c r="A54" s="46" t="s">
        <v>124</v>
      </c>
      <c r="B54" s="47" t="s">
        <v>118</v>
      </c>
      <c r="C54" s="46" t="s">
        <v>125</v>
      </c>
    </row>
    <row r="55" spans="1:3" x14ac:dyDescent="0.25">
      <c r="A55" s="46" t="s">
        <v>126</v>
      </c>
      <c r="B55" s="47" t="s">
        <v>118</v>
      </c>
      <c r="C55" s="48"/>
    </row>
    <row r="56" spans="1:3" x14ac:dyDescent="0.25">
      <c r="A56" s="46" t="s">
        <v>127</v>
      </c>
      <c r="B56" s="47" t="s">
        <v>118</v>
      </c>
      <c r="C56" s="46" t="s">
        <v>128</v>
      </c>
    </row>
    <row r="57" spans="1:3" ht="27" x14ac:dyDescent="0.25">
      <c r="A57" s="46" t="s">
        <v>129</v>
      </c>
      <c r="B57" s="47" t="s">
        <v>118</v>
      </c>
      <c r="C57" s="46" t="s">
        <v>130</v>
      </c>
    </row>
    <row r="58" spans="1:3" x14ac:dyDescent="0.25">
      <c r="A58" s="46" t="s">
        <v>131</v>
      </c>
      <c r="B58" s="47" t="s">
        <v>118</v>
      </c>
      <c r="C58" s="48" t="s">
        <v>132</v>
      </c>
    </row>
    <row r="59" spans="1:3" ht="27" x14ac:dyDescent="0.25">
      <c r="A59" s="46" t="s">
        <v>133</v>
      </c>
      <c r="B59" s="47" t="s">
        <v>118</v>
      </c>
      <c r="C59" s="48" t="s">
        <v>134</v>
      </c>
    </row>
    <row r="60" spans="1:3" ht="27" x14ac:dyDescent="0.25">
      <c r="A60" s="46" t="s">
        <v>135</v>
      </c>
      <c r="B60" s="47" t="s">
        <v>118</v>
      </c>
      <c r="C60" s="48" t="s">
        <v>136</v>
      </c>
    </row>
  </sheetData>
  <sheetProtection selectLockedCells="1"/>
  <mergeCells count="30">
    <mergeCell ref="A48:C48"/>
    <mergeCell ref="A49:C49"/>
    <mergeCell ref="B9:C9"/>
    <mergeCell ref="A1:C1"/>
    <mergeCell ref="B2:C2"/>
    <mergeCell ref="B16:C16"/>
    <mergeCell ref="B3:C3"/>
    <mergeCell ref="B4:C4"/>
    <mergeCell ref="B5:C5"/>
    <mergeCell ref="B6:C6"/>
    <mergeCell ref="B7:C7"/>
    <mergeCell ref="B8:C8"/>
    <mergeCell ref="B10:C10"/>
    <mergeCell ref="B13:C13"/>
    <mergeCell ref="A10:A17"/>
    <mergeCell ref="B44:C44"/>
    <mergeCell ref="B45:C45"/>
    <mergeCell ref="B42:C42"/>
    <mergeCell ref="B18:C18"/>
    <mergeCell ref="B20:C20"/>
    <mergeCell ref="B41:C41"/>
    <mergeCell ref="B31:C31"/>
    <mergeCell ref="B35:C35"/>
    <mergeCell ref="B40:C40"/>
    <mergeCell ref="B27:C27"/>
    <mergeCell ref="B19:C19"/>
    <mergeCell ref="B21:C21"/>
    <mergeCell ref="B24:C24"/>
    <mergeCell ref="A43:C43"/>
    <mergeCell ref="A22:A39"/>
  </mergeCells>
  <pageMargins left="0.7" right="0.7" top="0.75" bottom="0.75" header="0.3" footer="0.3"/>
  <pageSetup orientation="portrait" r:id="rId1"/>
  <headerFooter>
    <oddHeader>&amp;C&amp;"Calibri"&amp;10&amp;K000000 Internal&amp;1#_x000D_</oddHeader>
  </headerFooter>
  <extLst>
    <ext xmlns:x14="http://schemas.microsoft.com/office/spreadsheetml/2009/9/main" uri="{CCE6A557-97BC-4b89-ADB6-D9C93CAAB3DF}">
      <x14:dataValidations xmlns:xm="http://schemas.microsoft.com/office/excel/2006/main" count="2">
        <x14:dataValidation type="list" allowBlank="1" showInputMessage="1" showErrorMessage="1">
          <x14:formula1>
            <xm:f>Hoja2!$F$1:$F$3</xm:f>
          </x14:formula1>
          <xm:sqref>B18 B44:C44</xm:sqref>
        </x14:dataValidation>
        <x14:dataValidation type="list" allowBlank="1" showInputMessage="1" showErrorMessage="1">
          <x14:formula1>
            <xm:f>Hoja2!$L$9:$L$13</xm:f>
          </x14:formula1>
          <xm:sqref>B32</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499984740745262"/>
  </sheetPr>
  <dimension ref="A1"/>
  <sheetViews>
    <sheetView workbookViewId="0">
      <selection activeCell="I29" sqref="I29"/>
    </sheetView>
  </sheetViews>
  <sheetFormatPr baseColWidth="10" defaultColWidth="11.42578125" defaultRowHeight="15" x14ac:dyDescent="0.25"/>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
    <tabColor theme="3" tint="-0.499984740745262"/>
  </sheetPr>
  <dimension ref="A1:C17"/>
  <sheetViews>
    <sheetView workbookViewId="0">
      <selection activeCell="B9" sqref="B9:C9"/>
    </sheetView>
  </sheetViews>
  <sheetFormatPr baseColWidth="10" defaultColWidth="0" defaultRowHeight="15" x14ac:dyDescent="0.25"/>
  <cols>
    <col min="1" max="1" width="37" customWidth="1"/>
    <col min="2" max="2" width="11.42578125" customWidth="1"/>
    <col min="3" max="3" width="94.42578125" customWidth="1"/>
    <col min="4" max="16384" width="11.42578125" hidden="1"/>
  </cols>
  <sheetData>
    <row r="1" spans="1:3" ht="26.25" x14ac:dyDescent="0.25">
      <c r="A1" s="86" t="s">
        <v>137</v>
      </c>
      <c r="B1" s="86"/>
      <c r="C1" s="86"/>
    </row>
    <row r="2" spans="1:3" x14ac:dyDescent="0.25">
      <c r="A2" s="20" t="s">
        <v>35</v>
      </c>
      <c r="B2" s="76" t="str">
        <f>'AUTOS NOTA 324-478'!B2:C2</f>
        <v>SINIESTRO  APL</v>
      </c>
      <c r="C2" s="77"/>
    </row>
    <row r="3" spans="1:3" x14ac:dyDescent="0.25">
      <c r="A3" s="5" t="s">
        <v>37</v>
      </c>
      <c r="B3" s="51" t="str">
        <f>'AUTOS  NOTA 322'!B2:C2</f>
        <v>760013103004-2024-00104-00</v>
      </c>
      <c r="C3" s="51"/>
    </row>
    <row r="4" spans="1:3" x14ac:dyDescent="0.25">
      <c r="A4" s="5" t="s">
        <v>38</v>
      </c>
      <c r="B4" s="51" t="str">
        <f>'AUTOS  NOTA 322'!B3:C3</f>
        <v>JUZGADO CUARTO CIVIL DEL CIRCUITO DE CALI</v>
      </c>
      <c r="C4" s="51"/>
    </row>
    <row r="5" spans="1:3" x14ac:dyDescent="0.25">
      <c r="A5" s="5" t="s">
        <v>39</v>
      </c>
      <c r="B5" s="51" t="str">
        <f>'AUTOS  NOTA 322'!B4:C4</f>
        <v>1. Hernán Correa Ahunca, C.C. 94.417.673 (conductor vehículo TMP104)
2. Lina María Mejía Gómez, C.C. 67.010.660 (propietaria vehículo TMP104)
3. Allianz Seguros S.A. (aseguradora vehículo TMP104)</v>
      </c>
      <c r="C5" s="51"/>
    </row>
    <row r="6" spans="1:3" ht="15" customHeight="1" x14ac:dyDescent="0.25">
      <c r="A6" s="5" t="s">
        <v>40</v>
      </c>
      <c r="B6" s="51" t="str">
        <f>'AUTOS  NOTA 322'!B5:C5</f>
        <v>1.    Edison Ballesteros Olave, C.C. 16.724.418 (Víctima directa)
2.    Rosa Emilia Olave de Ballesteros, C.C. 29.069.265 (madre)
3.    Rosa Ballesteros Olave, C.C.  66.814.199 (hermana)
4.    Jordy Leandro Ballesteros Lucumi, C.C. 1.144.069.939 (hermano)
5.    Demetrio Ballesteros Olave, C.C. 16.678.784 (hermano)
6.    Jesús Ballesteros Olave, C.C. 16.693.985 (hermano)
7.    John Freddy Ballesteros Olave, C.C. 16.737.547 (hermano)
8.    Wilson Ballesteros Olave, C.C.  16.652.133 (hermano)
9.    Eustaquia Ballesteros Olave, C.C.  38.942.228 (hermana)
10.   José Joaquín Ballesteros Olave, C.C.  16.799.811 (hermano)
11.   Juan David Ballesteros Valencia, C.C. 1.144.088.620 (sobrino)
12.   María Angélica Ballesteros Valencia, C.C. 1.144.055.901 (Sobrina)
13.   Samantha Copelli Ballesteros, C.C.  1.126.627.304 (sobrina)</v>
      </c>
      <c r="C6" s="51"/>
    </row>
    <row r="7" spans="1:3" ht="15" customHeight="1" x14ac:dyDescent="0.25">
      <c r="A7" s="5" t="s">
        <v>41</v>
      </c>
      <c r="B7" s="51" t="str">
        <f>'AUTOS  NOTA 322'!B6:C6</f>
        <v>LLAMADA EN GARANTIA</v>
      </c>
      <c r="C7" s="51"/>
    </row>
    <row r="8" spans="1:3" ht="15" customHeight="1" x14ac:dyDescent="0.25">
      <c r="A8" s="31" t="s">
        <v>42</v>
      </c>
      <c r="B8" s="51" t="str">
        <f>'AUTOS  NOTA 322'!B7:C8</f>
        <v>Edison Ballesteros Olave</v>
      </c>
      <c r="C8" s="51"/>
    </row>
    <row r="9" spans="1:3" ht="18.95" customHeight="1" x14ac:dyDescent="0.25">
      <c r="A9" s="5" t="s">
        <v>138</v>
      </c>
      <c r="B9" s="51" t="s">
        <v>90</v>
      </c>
      <c r="C9" s="51"/>
    </row>
    <row r="10" spans="1:3" x14ac:dyDescent="0.25">
      <c r="A10" s="7" t="s">
        <v>96</v>
      </c>
      <c r="B10" s="114">
        <f>'AUTOS NOTA 324-478'!B20:C20</f>
        <v>0</v>
      </c>
      <c r="C10" s="114"/>
    </row>
    <row r="11" spans="1:3" x14ac:dyDescent="0.25">
      <c r="A11" s="7" t="s">
        <v>139</v>
      </c>
      <c r="B11" s="115">
        <f>'AUTOS NOTA 324-478'!B40:C40</f>
        <v>0</v>
      </c>
      <c r="C11" s="51"/>
    </row>
    <row r="12" spans="1:3" ht="30" x14ac:dyDescent="0.25">
      <c r="A12" s="7" t="s">
        <v>140</v>
      </c>
      <c r="B12" s="112"/>
      <c r="C12" s="113"/>
    </row>
    <row r="13" spans="1:3" ht="45" x14ac:dyDescent="0.25">
      <c r="A13" s="5" t="s">
        <v>141</v>
      </c>
      <c r="B13" s="51"/>
      <c r="C13" s="51"/>
    </row>
    <row r="14" spans="1:3" ht="45" x14ac:dyDescent="0.25">
      <c r="A14" s="5" t="s">
        <v>142</v>
      </c>
      <c r="B14" s="51"/>
      <c r="C14" s="51"/>
    </row>
    <row r="15" spans="1:3" x14ac:dyDescent="0.25">
      <c r="A15" s="5" t="s">
        <v>143</v>
      </c>
      <c r="B15" s="6"/>
      <c r="C15" s="6"/>
    </row>
    <row r="16" spans="1:3" x14ac:dyDescent="0.25">
      <c r="A16" s="7" t="s">
        <v>144</v>
      </c>
      <c r="B16" s="51"/>
      <c r="C16" s="51"/>
    </row>
    <row r="17" spans="1:3" x14ac:dyDescent="0.25">
      <c r="A17" s="6" t="s">
        <v>145</v>
      </c>
      <c r="B17" s="113"/>
      <c r="C17" s="113"/>
    </row>
  </sheetData>
  <mergeCells count="16">
    <mergeCell ref="B16:C16"/>
    <mergeCell ref="B12:C12"/>
    <mergeCell ref="B17:C17"/>
    <mergeCell ref="B14:C14"/>
    <mergeCell ref="A1:C1"/>
    <mergeCell ref="B7:C7"/>
    <mergeCell ref="B10:C10"/>
    <mergeCell ref="B11:C11"/>
    <mergeCell ref="B13:C13"/>
    <mergeCell ref="B8:C8"/>
    <mergeCell ref="B2:C2"/>
    <mergeCell ref="B3:C3"/>
    <mergeCell ref="B4:C4"/>
    <mergeCell ref="B5:C5"/>
    <mergeCell ref="B6:C6"/>
    <mergeCell ref="B9:C9"/>
  </mergeCells>
  <pageMargins left="0.7" right="0.7" top="0.75" bottom="0.75" header="0.3" footer="0.3"/>
  <headerFooter>
    <oddHeader>&amp;C&amp;"Calibri"&amp;10&amp;K000000 Internal&amp;1#_x000D_</oddHeader>
  </headerFooter>
  <extLst>
    <ext xmlns:x14="http://schemas.microsoft.com/office/spreadsheetml/2009/9/main" uri="{CCE6A557-97BC-4b89-ADB6-D9C93CAAB3DF}">
      <x14:dataValidations xmlns:xm="http://schemas.microsoft.com/office/excel/2006/main" count="2">
        <x14:dataValidation type="list" allowBlank="1" showInputMessage="1" showErrorMessage="1">
          <x14:formula1>
            <xm:f>Hoja2!$B$1:$B$2</xm:f>
          </x14:formula1>
          <xm:sqref>B13:C13 B15 B16:C16</xm:sqref>
        </x14:dataValidation>
        <x14:dataValidation type="list" allowBlank="1" showInputMessage="1" showErrorMessage="1">
          <x14:formula1>
            <xm:f>Hoja2!$N$1:$N$3</xm:f>
          </x14:formula1>
          <xm:sqref>B9:C9</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39997558519241921"/>
  </sheetPr>
  <dimension ref="A1:H25"/>
  <sheetViews>
    <sheetView workbookViewId="0">
      <selection activeCell="B9" sqref="B9:C9"/>
    </sheetView>
  </sheetViews>
  <sheetFormatPr baseColWidth="10" defaultColWidth="0" defaultRowHeight="15" x14ac:dyDescent="0.25"/>
  <cols>
    <col min="1" max="1" width="54.42578125" customWidth="1"/>
    <col min="2" max="2" width="23.42578125" customWidth="1"/>
    <col min="3" max="3" width="98.85546875" customWidth="1"/>
    <col min="4" max="8" width="0" hidden="1" customWidth="1"/>
    <col min="9" max="16384" width="11.42578125" hidden="1"/>
  </cols>
  <sheetData>
    <row r="1" spans="1:3" ht="26.25" x14ac:dyDescent="0.25">
      <c r="A1" s="86" t="s">
        <v>146</v>
      </c>
      <c r="B1" s="86"/>
      <c r="C1" s="86"/>
    </row>
    <row r="2" spans="1:3" x14ac:dyDescent="0.25">
      <c r="A2" s="43" t="s">
        <v>35</v>
      </c>
      <c r="B2" s="76" t="str">
        <f>'AUTOS NOTA 321'!B2:C2</f>
        <v>SINIESTRO  APL</v>
      </c>
      <c r="C2" s="77"/>
    </row>
    <row r="3" spans="1:3" x14ac:dyDescent="0.25">
      <c r="A3" s="5" t="s">
        <v>37</v>
      </c>
      <c r="B3" s="51" t="str">
        <f>'AUTOS  NOTA 322'!B2:C2</f>
        <v>760013103004-2024-00104-00</v>
      </c>
      <c r="C3" s="51"/>
    </row>
    <row r="4" spans="1:3" x14ac:dyDescent="0.25">
      <c r="A4" s="5" t="s">
        <v>38</v>
      </c>
      <c r="B4" s="51" t="str">
        <f>'AUTOS  NOTA 322'!B3:C3</f>
        <v>JUZGADO CUARTO CIVIL DEL CIRCUITO DE CALI</v>
      </c>
      <c r="C4" s="51"/>
    </row>
    <row r="5" spans="1:3" x14ac:dyDescent="0.25">
      <c r="A5" s="5" t="s">
        <v>39</v>
      </c>
      <c r="B5" s="51" t="str">
        <f>'AUTOS  NOTA 322'!B4:C4</f>
        <v>1. Hernán Correa Ahunca, C.C. 94.417.673 (conductor vehículo TMP104)
2. Lina María Mejía Gómez, C.C. 67.010.660 (propietaria vehículo TMP104)
3. Allianz Seguros S.A. (aseguradora vehículo TMP104)</v>
      </c>
      <c r="C5" s="51"/>
    </row>
    <row r="6" spans="1:3" x14ac:dyDescent="0.25">
      <c r="A6" s="5" t="s">
        <v>40</v>
      </c>
      <c r="B6" s="51" t="str">
        <f>'AUTOS  NOTA 322'!B5:C5</f>
        <v>1.    Edison Ballesteros Olave, C.C. 16.724.418 (Víctima directa)
2.    Rosa Emilia Olave de Ballesteros, C.C. 29.069.265 (madre)
3.    Rosa Ballesteros Olave, C.C.  66.814.199 (hermana)
4.    Jordy Leandro Ballesteros Lucumi, C.C. 1.144.069.939 (hermano)
5.    Demetrio Ballesteros Olave, C.C. 16.678.784 (hermano)
6.    Jesús Ballesteros Olave, C.C. 16.693.985 (hermano)
7.    John Freddy Ballesteros Olave, C.C. 16.737.547 (hermano)
8.    Wilson Ballesteros Olave, C.C.  16.652.133 (hermano)
9.    Eustaquia Ballesteros Olave, C.C.  38.942.228 (hermana)
10.   José Joaquín Ballesteros Olave, C.C.  16.799.811 (hermano)
11.   Juan David Ballesteros Valencia, C.C. 1.144.088.620 (sobrino)
12.   María Angélica Ballesteros Valencia, C.C. 1.144.055.901 (Sobrina)
13.   Samantha Copelli Ballesteros, C.C.  1.126.627.304 (sobrina)</v>
      </c>
      <c r="C6" s="51"/>
    </row>
    <row r="7" spans="1:3" x14ac:dyDescent="0.25">
      <c r="A7" s="5" t="s">
        <v>41</v>
      </c>
      <c r="B7" s="51" t="str">
        <f>'AUTOS  NOTA 322'!B6:C6</f>
        <v>LLAMADA EN GARANTIA</v>
      </c>
      <c r="C7" s="51"/>
    </row>
    <row r="8" spans="1:3" x14ac:dyDescent="0.25">
      <c r="A8" s="5" t="s">
        <v>138</v>
      </c>
      <c r="B8" s="51" t="str">
        <f>'AUTOS NOTA 325'!B9:C9</f>
        <v>PROBABLE</v>
      </c>
      <c r="C8" s="51"/>
    </row>
    <row r="9" spans="1:3" x14ac:dyDescent="0.25">
      <c r="A9" s="7" t="s">
        <v>96</v>
      </c>
      <c r="B9" s="114">
        <f>'AUTOS NOTA 324-478'!B20:C20</f>
        <v>0</v>
      </c>
      <c r="C9" s="114"/>
    </row>
    <row r="10" spans="1:3" x14ac:dyDescent="0.25">
      <c r="A10" s="5" t="s">
        <v>147</v>
      </c>
      <c r="B10" s="117">
        <v>0</v>
      </c>
      <c r="C10" s="117"/>
    </row>
    <row r="11" spans="1:3" x14ac:dyDescent="0.25">
      <c r="A11" s="5" t="s">
        <v>148</v>
      </c>
      <c r="B11" s="51"/>
      <c r="C11" s="51"/>
    </row>
    <row r="12" spans="1:3" x14ac:dyDescent="0.25">
      <c r="A12" s="5" t="s">
        <v>149</v>
      </c>
      <c r="B12" s="51"/>
      <c r="C12" s="51"/>
    </row>
    <row r="13" spans="1:3" x14ac:dyDescent="0.25">
      <c r="A13" s="5" t="s">
        <v>150</v>
      </c>
      <c r="B13" s="116"/>
      <c r="C13" s="116"/>
    </row>
    <row r="14" spans="1:3" x14ac:dyDescent="0.25">
      <c r="A14" s="5" t="s">
        <v>151</v>
      </c>
      <c r="B14" s="51"/>
      <c r="C14" s="51"/>
    </row>
    <row r="20" spans="4:8" x14ac:dyDescent="0.25">
      <c r="D20" t="str">
        <f t="shared" ref="D20:H23" si="0">UPPER(D18)</f>
        <v/>
      </c>
      <c r="E20" t="str">
        <f t="shared" si="0"/>
        <v/>
      </c>
      <c r="F20" t="str">
        <f t="shared" si="0"/>
        <v/>
      </c>
      <c r="G20" t="str">
        <f t="shared" si="0"/>
        <v/>
      </c>
      <c r="H20" t="str">
        <f t="shared" si="0"/>
        <v/>
      </c>
    </row>
    <row r="21" spans="4:8" x14ac:dyDescent="0.25">
      <c r="D21" t="str">
        <f t="shared" si="0"/>
        <v/>
      </c>
      <c r="E21" t="str">
        <f t="shared" si="0"/>
        <v/>
      </c>
      <c r="F21" t="str">
        <f t="shared" si="0"/>
        <v/>
      </c>
      <c r="G21" t="str">
        <f t="shared" si="0"/>
        <v/>
      </c>
      <c r="H21" t="str">
        <f t="shared" si="0"/>
        <v/>
      </c>
    </row>
    <row r="22" spans="4:8" x14ac:dyDescent="0.25">
      <c r="D22" t="str">
        <f t="shared" si="0"/>
        <v/>
      </c>
      <c r="E22" t="str">
        <f t="shared" si="0"/>
        <v/>
      </c>
      <c r="F22" t="str">
        <f t="shared" si="0"/>
        <v/>
      </c>
      <c r="G22" t="str">
        <f t="shared" si="0"/>
        <v/>
      </c>
      <c r="H22" t="str">
        <f t="shared" si="0"/>
        <v/>
      </c>
    </row>
    <row r="23" spans="4:8" x14ac:dyDescent="0.25">
      <c r="D23" t="str">
        <f>UPPER(D21)</f>
        <v/>
      </c>
      <c r="E23" t="str">
        <f t="shared" si="0"/>
        <v/>
      </c>
      <c r="F23" t="str">
        <f t="shared" si="0"/>
        <v/>
      </c>
      <c r="G23" t="str">
        <f t="shared" si="0"/>
        <v/>
      </c>
      <c r="H23" t="str">
        <f t="shared" si="0"/>
        <v/>
      </c>
    </row>
    <row r="24" spans="4:8" x14ac:dyDescent="0.25">
      <c r="D24" t="str">
        <f t="shared" ref="D24:H25" si="1">UPPER(D22)</f>
        <v/>
      </c>
      <c r="E24" t="str">
        <f t="shared" si="1"/>
        <v/>
      </c>
      <c r="F24" t="str">
        <f t="shared" si="1"/>
        <v/>
      </c>
      <c r="G24" t="str">
        <f t="shared" si="1"/>
        <v/>
      </c>
      <c r="H24" t="str">
        <f t="shared" si="1"/>
        <v/>
      </c>
    </row>
    <row r="25" spans="4:8" x14ac:dyDescent="0.25">
      <c r="D25" t="str">
        <f t="shared" si="1"/>
        <v/>
      </c>
      <c r="E25" t="str">
        <f t="shared" si="1"/>
        <v/>
      </c>
      <c r="F25" t="str">
        <f t="shared" si="1"/>
        <v/>
      </c>
      <c r="G25" t="str">
        <f t="shared" si="1"/>
        <v/>
      </c>
      <c r="H25" t="str">
        <f t="shared" si="1"/>
        <v/>
      </c>
    </row>
  </sheetData>
  <mergeCells count="14">
    <mergeCell ref="B13:C13"/>
    <mergeCell ref="B14:C14"/>
    <mergeCell ref="B7:C7"/>
    <mergeCell ref="B8:C8"/>
    <mergeCell ref="B9:C9"/>
    <mergeCell ref="B10:C10"/>
    <mergeCell ref="B11:C11"/>
    <mergeCell ref="B12:C12"/>
    <mergeCell ref="B6:C6"/>
    <mergeCell ref="A1:C1"/>
    <mergeCell ref="B2:C2"/>
    <mergeCell ref="B3:C3"/>
    <mergeCell ref="B4:C4"/>
    <mergeCell ref="B5:C5"/>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39997558519241921"/>
  </sheetPr>
  <dimension ref="A1:F34"/>
  <sheetViews>
    <sheetView zoomScaleNormal="100" workbookViewId="0">
      <selection activeCell="A15" sqref="A15"/>
    </sheetView>
  </sheetViews>
  <sheetFormatPr baseColWidth="10" defaultColWidth="0" defaultRowHeight="15" x14ac:dyDescent="0.25"/>
  <cols>
    <col min="1" max="1" width="72.85546875" customWidth="1"/>
    <col min="2" max="2" width="39.85546875" customWidth="1"/>
    <col min="3" max="3" width="96.28515625" customWidth="1"/>
    <col min="4" max="16384" width="11.42578125" hidden="1"/>
  </cols>
  <sheetData>
    <row r="1" spans="1:6" ht="26.25" x14ac:dyDescent="0.25">
      <c r="A1" s="86" t="s">
        <v>152</v>
      </c>
      <c r="B1" s="86"/>
      <c r="C1" s="86"/>
    </row>
    <row r="2" spans="1:6" x14ac:dyDescent="0.25">
      <c r="A2" s="20" t="s">
        <v>35</v>
      </c>
      <c r="B2" s="76" t="str">
        <f>'AUTOS NOTA 321'!B2:C2</f>
        <v>SINIESTRO  APL</v>
      </c>
      <c r="C2" s="77"/>
    </row>
    <row r="3" spans="1:6" x14ac:dyDescent="0.25">
      <c r="A3" s="5" t="s">
        <v>37</v>
      </c>
      <c r="B3" s="51" t="str">
        <f>'AUTOS  NOTA 322'!B2:C2</f>
        <v>760013103004-2024-00104-00</v>
      </c>
      <c r="C3" s="51"/>
    </row>
    <row r="4" spans="1:6" x14ac:dyDescent="0.25">
      <c r="A4" s="5" t="s">
        <v>38</v>
      </c>
      <c r="B4" s="51" t="str">
        <f>'AUTOS  NOTA 322'!B3:C3</f>
        <v>JUZGADO CUARTO CIVIL DEL CIRCUITO DE CALI</v>
      </c>
      <c r="C4" s="51"/>
    </row>
    <row r="5" spans="1:6" x14ac:dyDescent="0.25">
      <c r="A5" s="5" t="s">
        <v>39</v>
      </c>
      <c r="B5" s="51" t="str">
        <f>'AUTOS  NOTA 322'!B4:C4</f>
        <v>1. Hernán Correa Ahunca, C.C. 94.417.673 (conductor vehículo TMP104)
2. Lina María Mejía Gómez, C.C. 67.010.660 (propietaria vehículo TMP104)
3. Allianz Seguros S.A. (aseguradora vehículo TMP104)</v>
      </c>
      <c r="C5" s="51"/>
    </row>
    <row r="6" spans="1:6" x14ac:dyDescent="0.25">
      <c r="A6" s="5" t="s">
        <v>40</v>
      </c>
      <c r="B6" s="51" t="str">
        <f>'AUTOS  NOTA 322'!B5:C5</f>
        <v>1.    Edison Ballesteros Olave, C.C. 16.724.418 (Víctima directa)
2.    Rosa Emilia Olave de Ballesteros, C.C. 29.069.265 (madre)
3.    Rosa Ballesteros Olave, C.C.  66.814.199 (hermana)
4.    Jordy Leandro Ballesteros Lucumi, C.C. 1.144.069.939 (hermano)
5.    Demetrio Ballesteros Olave, C.C. 16.678.784 (hermano)
6.    Jesús Ballesteros Olave, C.C. 16.693.985 (hermano)
7.    John Freddy Ballesteros Olave, C.C. 16.737.547 (hermano)
8.    Wilson Ballesteros Olave, C.C.  16.652.133 (hermano)
9.    Eustaquia Ballesteros Olave, C.C.  38.942.228 (hermana)
10.   José Joaquín Ballesteros Olave, C.C.  16.799.811 (hermano)
11.   Juan David Ballesteros Valencia, C.C. 1.144.088.620 (sobrino)
12.   María Angélica Ballesteros Valencia, C.C. 1.144.055.901 (Sobrina)
13.   Samantha Copelli Ballesteros, C.C.  1.126.627.304 (sobrina)</v>
      </c>
      <c r="C6" s="51"/>
    </row>
    <row r="7" spans="1:6" x14ac:dyDescent="0.25">
      <c r="A7" s="5" t="s">
        <v>41</v>
      </c>
      <c r="B7" s="51" t="str">
        <f>'AUTOS  NOTA 322'!B6:C6</f>
        <v>LLAMADA EN GARANTIA</v>
      </c>
      <c r="C7" s="51"/>
    </row>
    <row r="8" spans="1:6" x14ac:dyDescent="0.25">
      <c r="A8" s="5" t="s">
        <v>153</v>
      </c>
      <c r="B8" s="51" t="str">
        <f>'AUTOS NOTA 325'!B9:C9</f>
        <v>PROBABLE</v>
      </c>
      <c r="C8" s="51"/>
    </row>
    <row r="9" spans="1:6" x14ac:dyDescent="0.25">
      <c r="A9" s="5" t="s">
        <v>154</v>
      </c>
      <c r="B9" s="51"/>
      <c r="C9" s="51"/>
    </row>
    <row r="10" spans="1:6" ht="111" customHeight="1" x14ac:dyDescent="0.25">
      <c r="A10" s="5" t="s">
        <v>155</v>
      </c>
      <c r="B10" s="51"/>
      <c r="C10" s="51"/>
    </row>
    <row r="11" spans="1:6" ht="21" customHeight="1" x14ac:dyDescent="0.25">
      <c r="A11" s="118"/>
      <c r="B11" s="118"/>
      <c r="C11" s="118"/>
      <c r="E11" t="s">
        <v>90</v>
      </c>
      <c r="F11" s="22">
        <v>0.7</v>
      </c>
    </row>
    <row r="12" spans="1:6" hidden="1" x14ac:dyDescent="0.25">
      <c r="A12" s="119"/>
      <c r="B12" s="119"/>
      <c r="C12" s="119"/>
      <c r="E12" t="s">
        <v>92</v>
      </c>
      <c r="F12" s="23">
        <v>0.3</v>
      </c>
    </row>
    <row r="13" spans="1:6" ht="18.75" x14ac:dyDescent="0.25">
      <c r="A13" s="120" t="s">
        <v>156</v>
      </c>
      <c r="B13" s="120"/>
      <c r="C13" s="120"/>
    </row>
    <row r="14" spans="1:6" x14ac:dyDescent="0.25">
      <c r="A14" s="39" t="s">
        <v>93</v>
      </c>
      <c r="B14" s="92" t="s">
        <v>157</v>
      </c>
      <c r="C14" s="93"/>
    </row>
    <row r="15" spans="1:6" ht="45" x14ac:dyDescent="0.25">
      <c r="A15" s="21" t="s">
        <v>95</v>
      </c>
      <c r="B15" s="121">
        <f>((C17+C18+C20+C21+C25+C23+C27+C29+C24+C28)-C32)*C31*C33</f>
        <v>1000000000</v>
      </c>
      <c r="C15" s="121"/>
    </row>
    <row r="16" spans="1:6" x14ac:dyDescent="0.25">
      <c r="A16" s="7" t="s">
        <v>96</v>
      </c>
      <c r="B16" s="101" t="s">
        <v>85</v>
      </c>
      <c r="C16" s="102"/>
    </row>
    <row r="17" spans="1:3" x14ac:dyDescent="0.25">
      <c r="A17" s="104"/>
      <c r="B17" s="37" t="s">
        <v>86</v>
      </c>
      <c r="C17" s="32">
        <v>1000000000</v>
      </c>
    </row>
    <row r="18" spans="1:3" x14ac:dyDescent="0.25">
      <c r="A18" s="105"/>
      <c r="B18" s="37" t="s">
        <v>87</v>
      </c>
      <c r="C18" s="32">
        <v>0</v>
      </c>
    </row>
    <row r="19" spans="1:3" x14ac:dyDescent="0.25">
      <c r="A19" s="105"/>
      <c r="B19" s="97" t="s">
        <v>97</v>
      </c>
      <c r="C19" s="98"/>
    </row>
    <row r="20" spans="1:3" x14ac:dyDescent="0.25">
      <c r="A20" s="105"/>
      <c r="B20" s="37" t="s">
        <v>88</v>
      </c>
      <c r="C20" s="32">
        <v>0</v>
      </c>
    </row>
    <row r="21" spans="1:3" ht="30" x14ac:dyDescent="0.25">
      <c r="A21" s="105"/>
      <c r="B21" s="37" t="s">
        <v>98</v>
      </c>
      <c r="C21" s="32">
        <v>0</v>
      </c>
    </row>
    <row r="22" spans="1:3" x14ac:dyDescent="0.25">
      <c r="A22" s="105"/>
      <c r="B22" s="97" t="s">
        <v>99</v>
      </c>
      <c r="C22" s="98"/>
    </row>
    <row r="23" spans="1:3" x14ac:dyDescent="0.25">
      <c r="A23" s="105"/>
      <c r="B23" s="37" t="s">
        <v>100</v>
      </c>
      <c r="C23" s="32">
        <v>0</v>
      </c>
    </row>
    <row r="24" spans="1:3" x14ac:dyDescent="0.25">
      <c r="A24" s="105"/>
      <c r="B24" s="37" t="s">
        <v>86</v>
      </c>
      <c r="C24" s="32">
        <v>0</v>
      </c>
    </row>
    <row r="25" spans="1:3" x14ac:dyDescent="0.25">
      <c r="A25" s="105"/>
      <c r="B25" s="37" t="s">
        <v>87</v>
      </c>
      <c r="C25" s="32">
        <v>0</v>
      </c>
    </row>
    <row r="26" spans="1:3" x14ac:dyDescent="0.25">
      <c r="A26" s="105"/>
      <c r="B26" s="97" t="s">
        <v>101</v>
      </c>
      <c r="C26" s="98"/>
    </row>
    <row r="27" spans="1:3" x14ac:dyDescent="0.25">
      <c r="A27" s="105"/>
      <c r="B27" s="37"/>
      <c r="C27" s="32"/>
    </row>
    <row r="28" spans="1:3" x14ac:dyDescent="0.25">
      <c r="A28" s="105"/>
      <c r="B28" s="37" t="s">
        <v>86</v>
      </c>
      <c r="C28" s="32">
        <v>0</v>
      </c>
    </row>
    <row r="29" spans="1:3" x14ac:dyDescent="0.25">
      <c r="A29" s="105"/>
      <c r="B29" s="37" t="s">
        <v>87</v>
      </c>
      <c r="C29" s="32">
        <v>0</v>
      </c>
    </row>
    <row r="30" spans="1:3" x14ac:dyDescent="0.25">
      <c r="A30" s="105"/>
      <c r="B30" s="97" t="s">
        <v>102</v>
      </c>
      <c r="C30" s="98"/>
    </row>
    <row r="31" spans="1:3" x14ac:dyDescent="0.25">
      <c r="A31" s="105"/>
      <c r="B31" s="37" t="s">
        <v>103</v>
      </c>
      <c r="C31" s="33">
        <v>1</v>
      </c>
    </row>
    <row r="32" spans="1:3" x14ac:dyDescent="0.25">
      <c r="A32" s="105"/>
      <c r="B32" s="37" t="s">
        <v>47</v>
      </c>
      <c r="C32" s="34">
        <v>0</v>
      </c>
    </row>
    <row r="33" spans="1:3" x14ac:dyDescent="0.25">
      <c r="A33" s="105"/>
      <c r="B33" s="37" t="s">
        <v>105</v>
      </c>
      <c r="C33" s="33">
        <v>1</v>
      </c>
    </row>
    <row r="34" spans="1:3" x14ac:dyDescent="0.25">
      <c r="A34" s="24" t="s">
        <v>106</v>
      </c>
      <c r="B34" s="94">
        <f>IFERROR(B15*(VLOOKUP(B14,E11:F13,2,0)),16666)</f>
        <v>16666</v>
      </c>
      <c r="C34" s="94"/>
    </row>
  </sheetData>
  <mergeCells count="21">
    <mergeCell ref="A17:A33"/>
    <mergeCell ref="B30:C30"/>
    <mergeCell ref="B34:C34"/>
    <mergeCell ref="B14:C14"/>
    <mergeCell ref="B7:C7"/>
    <mergeCell ref="B8:C8"/>
    <mergeCell ref="B9:C9"/>
    <mergeCell ref="B10:C10"/>
    <mergeCell ref="A11:C12"/>
    <mergeCell ref="A13:C13"/>
    <mergeCell ref="B15:C15"/>
    <mergeCell ref="B22:C22"/>
    <mergeCell ref="B19:C19"/>
    <mergeCell ref="B16:C16"/>
    <mergeCell ref="B26:C26"/>
    <mergeCell ref="B6:C6"/>
    <mergeCell ref="A1:C1"/>
    <mergeCell ref="B2:C2"/>
    <mergeCell ref="B3:C3"/>
    <mergeCell ref="B4:C4"/>
    <mergeCell ref="B5:C5"/>
  </mergeCells>
  <pageMargins left="0.7" right="0.7" top="0.75" bottom="0.75" header="0.3" footer="0.3"/>
  <extLst>
    <ext xmlns:x14="http://schemas.microsoft.com/office/spreadsheetml/2009/9/main" uri="{CCE6A557-97BC-4b89-ADB6-D9C93CAAB3DF}">
      <x14:dataValidations xmlns:xm="http://schemas.microsoft.com/office/excel/2006/main" count="2">
        <x14:dataValidation type="list" allowBlank="1" showInputMessage="1" showErrorMessage="1">
          <x14:formula1>
            <xm:f>Hoja2!$L$9:$L$13</xm:f>
          </x14:formula1>
          <xm:sqref>B27</xm:sqref>
        </x14:dataValidation>
        <x14:dataValidation type="list" allowBlank="1" showInputMessage="1" showErrorMessage="1">
          <x14:formula1>
            <xm:f>Hoja2!$F$1:$F$3</xm:f>
          </x14:formula1>
          <xm:sqref>B14</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
  <dimension ref="A1:O13"/>
  <sheetViews>
    <sheetView workbookViewId="0">
      <selection activeCell="F1" sqref="F1:G3"/>
    </sheetView>
  </sheetViews>
  <sheetFormatPr baseColWidth="10" defaultColWidth="11.42578125" defaultRowHeight="15" x14ac:dyDescent="0.25"/>
  <cols>
    <col min="4" max="4" width="20.140625" bestFit="1" customWidth="1"/>
    <col min="5" max="5" width="42.85546875" bestFit="1" customWidth="1"/>
    <col min="12" max="12" width="30.5703125" customWidth="1"/>
    <col min="13" max="13" width="16" customWidth="1"/>
  </cols>
  <sheetData>
    <row r="1" spans="1:15" x14ac:dyDescent="0.25">
      <c r="A1" s="9" t="s">
        <v>48</v>
      </c>
      <c r="B1" t="s">
        <v>158</v>
      </c>
      <c r="C1" s="9" t="s">
        <v>52</v>
      </c>
      <c r="D1" s="9" t="s">
        <v>159</v>
      </c>
      <c r="E1" s="3" t="s">
        <v>58</v>
      </c>
      <c r="F1" s="2" t="s">
        <v>90</v>
      </c>
      <c r="G1" s="4">
        <v>0</v>
      </c>
      <c r="H1" t="s">
        <v>160</v>
      </c>
      <c r="I1" t="s">
        <v>161</v>
      </c>
      <c r="K1" t="s">
        <v>162</v>
      </c>
      <c r="L1" s="30" t="s">
        <v>8</v>
      </c>
      <c r="M1" t="s">
        <v>163</v>
      </c>
      <c r="N1" t="s">
        <v>90</v>
      </c>
      <c r="O1" t="s">
        <v>164</v>
      </c>
    </row>
    <row r="2" spans="1:15" x14ac:dyDescent="0.25">
      <c r="A2" t="s">
        <v>163</v>
      </c>
      <c r="B2" t="s">
        <v>118</v>
      </c>
      <c r="C2" t="s">
        <v>165</v>
      </c>
      <c r="D2" s="2" t="s">
        <v>166</v>
      </c>
      <c r="E2" s="1" t="s">
        <v>167</v>
      </c>
      <c r="F2" s="2" t="s">
        <v>157</v>
      </c>
      <c r="G2" s="4">
        <v>0.7</v>
      </c>
      <c r="H2" t="s">
        <v>168</v>
      </c>
      <c r="I2" t="s">
        <v>169</v>
      </c>
      <c r="K2" t="s">
        <v>6</v>
      </c>
      <c r="L2" s="30" t="s">
        <v>170</v>
      </c>
      <c r="M2" t="s">
        <v>171</v>
      </c>
      <c r="N2" t="s">
        <v>92</v>
      </c>
      <c r="O2" t="s">
        <v>118</v>
      </c>
    </row>
    <row r="3" spans="1:15" x14ac:dyDescent="0.25">
      <c r="A3" t="s">
        <v>171</v>
      </c>
      <c r="C3" t="s">
        <v>172</v>
      </c>
      <c r="D3" s="2" t="s">
        <v>173</v>
      </c>
      <c r="E3" s="1" t="s">
        <v>174</v>
      </c>
      <c r="F3" s="2" t="s">
        <v>92</v>
      </c>
      <c r="G3" s="4">
        <v>0.3</v>
      </c>
      <c r="H3" t="s">
        <v>175</v>
      </c>
      <c r="I3" t="s">
        <v>176</v>
      </c>
      <c r="L3" s="30" t="s">
        <v>45</v>
      </c>
      <c r="M3" t="s">
        <v>177</v>
      </c>
      <c r="N3" t="s">
        <v>157</v>
      </c>
    </row>
    <row r="4" spans="1:15" x14ac:dyDescent="0.25">
      <c r="A4" t="s">
        <v>177</v>
      </c>
      <c r="C4" t="s">
        <v>178</v>
      </c>
      <c r="E4" s="1" t="s">
        <v>179</v>
      </c>
      <c r="H4" t="s">
        <v>180</v>
      </c>
      <c r="I4" t="s">
        <v>181</v>
      </c>
      <c r="L4" t="s">
        <v>182</v>
      </c>
    </row>
    <row r="5" spans="1:15" x14ac:dyDescent="0.25">
      <c r="A5" t="s">
        <v>183</v>
      </c>
      <c r="E5" s="1" t="s">
        <v>184</v>
      </c>
      <c r="H5" t="s">
        <v>185</v>
      </c>
      <c r="I5" t="s">
        <v>186</v>
      </c>
      <c r="L5" s="30" t="s">
        <v>187</v>
      </c>
    </row>
    <row r="6" spans="1:15" x14ac:dyDescent="0.25">
      <c r="E6" s="1" t="s">
        <v>188</v>
      </c>
      <c r="I6" t="s">
        <v>189</v>
      </c>
      <c r="L6" s="30" t="s">
        <v>190</v>
      </c>
    </row>
    <row r="7" spans="1:15" x14ac:dyDescent="0.25">
      <c r="E7" s="1" t="s">
        <v>191</v>
      </c>
      <c r="I7" t="s">
        <v>192</v>
      </c>
      <c r="L7" s="30" t="s">
        <v>193</v>
      </c>
    </row>
    <row r="8" spans="1:15" x14ac:dyDescent="0.25">
      <c r="E8" s="1" t="s">
        <v>194</v>
      </c>
      <c r="L8" s="30" t="s">
        <v>99</v>
      </c>
    </row>
    <row r="9" spans="1:15" x14ac:dyDescent="0.25">
      <c r="L9" s="30" t="s">
        <v>195</v>
      </c>
    </row>
    <row r="10" spans="1:15" x14ac:dyDescent="0.25">
      <c r="L10" s="30" t="s">
        <v>196</v>
      </c>
    </row>
    <row r="11" spans="1:15" x14ac:dyDescent="0.25">
      <c r="L11" s="30" t="s">
        <v>197</v>
      </c>
    </row>
    <row r="12" spans="1:15" x14ac:dyDescent="0.25">
      <c r="L12" s="30" t="s">
        <v>198</v>
      </c>
    </row>
    <row r="13" spans="1:15" x14ac:dyDescent="0.25">
      <c r="L13" s="30" t="s">
        <v>199</v>
      </c>
    </row>
  </sheetData>
  <pageMargins left="0.7" right="0.7" top="0.75" bottom="0.75" header="0.3" footer="0.3"/>
  <headerFooter>
    <oddHeader>&amp;C&amp;"Calibri"&amp;10&amp;K000000 Internal&amp;1#_x000D_</oddHead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2C92A54D8AB3014FADD0201C99992F62" ma:contentTypeVersion="15" ma:contentTypeDescription="Crear nuevo documento." ma:contentTypeScope="" ma:versionID="921a0aa7d8c8617b2721df5c5c57a593">
  <xsd:schema xmlns:xsd="http://www.w3.org/2001/XMLSchema" xmlns:xs="http://www.w3.org/2001/XMLSchema" xmlns:p="http://schemas.microsoft.com/office/2006/metadata/properties" xmlns:ns2="4382931b-6036-484b-ad41-6810b26eb986" xmlns:ns3="e7d3d6e7-89cb-4750-b948-5e984f176bb6" targetNamespace="http://schemas.microsoft.com/office/2006/metadata/properties" ma:root="true" ma:fieldsID="818c9feefa8ae38270db774d4535f1af" ns2:_="" ns3:_="">
    <xsd:import namespace="4382931b-6036-484b-ad41-6810b26eb986"/>
    <xsd:import namespace="e7d3d6e7-89cb-4750-b948-5e984f176bb6"/>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LengthInSeconds" minOccurs="0"/>
                <xsd:element ref="ns3:SharedWithUsers" minOccurs="0"/>
                <xsd:element ref="ns3:SharedWithDetails" minOccurs="0"/>
                <xsd:element ref="ns2:MediaServiceObjectDetectorVersions" minOccurs="0"/>
                <xsd:element ref="ns2:MediaServiceGenerationTime" minOccurs="0"/>
                <xsd:element ref="ns2:MediaServiceEventHashCode" minOccurs="0"/>
                <xsd:element ref="ns2:lcf76f155ced4ddcb4097134ff3c332f" minOccurs="0"/>
                <xsd:element ref="ns3:TaxCatchAll" minOccurs="0"/>
                <xsd:element ref="ns2:MediaServiceOCR"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382931b-6036-484b-ad41-6810b26eb986"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LengthInSeconds" ma:index="12" nillable="true" ma:displayName="MediaLengthInSeconds" ma:hidden="true" ma:internalName="MediaLengthInSeconds" ma:readOnly="true">
      <xsd:simpleType>
        <xsd:restriction base="dms:Unknown"/>
      </xsd:simpleType>
    </xsd:element>
    <xsd:element name="MediaServiceObjectDetectorVersions" ma:index="15" nillable="true" ma:displayName="MediaServiceObjectDetectorVersions" ma:hidden="true" ma:indexed="true" ma:internalName="MediaServiceObjectDetectorVersions" ma:readOnly="true">
      <xsd:simpleType>
        <xsd:restriction base="dms:Text"/>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lcf76f155ced4ddcb4097134ff3c332f" ma:index="19" nillable="true" ma:taxonomy="true" ma:internalName="lcf76f155ced4ddcb4097134ff3c332f" ma:taxonomyFieldName="MediaServiceImageTags" ma:displayName="Etiquetas de imagen" ma:readOnly="false" ma:fieldId="{5cf76f15-5ced-4ddc-b409-7134ff3c332f}" ma:taxonomyMulti="true" ma:sspId="7ba65c96-85f3-4050-bcb1-c5e898dfc7fb" ma:termSetId="09814cd3-568e-fe90-9814-8d621ff8fb84" ma:anchorId="fba54fb3-c3e1-fe81-a776-ca4b69148c4d" ma:open="true" ma:isKeyword="false">
      <xsd:complexType>
        <xsd:sequence>
          <xsd:element ref="pc:Terms" minOccurs="0" maxOccurs="1"/>
        </xsd:sequence>
      </xsd:complexType>
    </xsd:element>
    <xsd:element name="MediaServiceOCR" ma:index="21" nillable="true" ma:displayName="Extracted Text" ma:internalName="MediaServiceOCR" ma:readOnly="true">
      <xsd:simpleType>
        <xsd:restriction base="dms:Note">
          <xsd:maxLength value="255"/>
        </xsd:restriction>
      </xsd:simpleType>
    </xsd:element>
    <xsd:element name="MediaServiceSearchProperties" ma:index="22"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e7d3d6e7-89cb-4750-b948-5e984f176bb6" elementFormDefault="qualified">
    <xsd:import namespace="http://schemas.microsoft.com/office/2006/documentManagement/types"/>
    <xsd:import namespace="http://schemas.microsoft.com/office/infopath/2007/PartnerControls"/>
    <xsd:element name="SharedWithUsers" ma:index="13"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4" nillable="true" ma:displayName="Detalles de uso compartido" ma:internalName="SharedWithDetails" ma:readOnly="true">
      <xsd:simpleType>
        <xsd:restriction base="dms:Note">
          <xsd:maxLength value="255"/>
        </xsd:restriction>
      </xsd:simpleType>
    </xsd:element>
    <xsd:element name="TaxCatchAll" ma:index="20" nillable="true" ma:displayName="Taxonomy Catch All Column" ma:hidden="true" ma:list="{9dfa8756-8f0c-4e49-8bb0-7f65aba9cf84}" ma:internalName="TaxCatchAll" ma:showField="CatchAllData" ma:web="e7d3d6e7-89cb-4750-b948-5e984f176bb6">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TaxCatchAll xmlns="e7d3d6e7-89cb-4750-b948-5e984f176bb6" xsi:nil="true"/>
    <lcf76f155ced4ddcb4097134ff3c332f xmlns="4382931b-6036-484b-ad41-6810b26eb986">
      <Terms xmlns="http://schemas.microsoft.com/office/infopath/2007/PartnerControls"/>
    </lcf76f155ced4ddcb4097134ff3c332f>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4FC13729-36E0-4DCF-9047-4CB2C92574B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382931b-6036-484b-ad41-6810b26eb986"/>
    <ds:schemaRef ds:uri="e7d3d6e7-89cb-4750-b948-5e984f176bb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1A1CE327-63D9-4880-AA17-262311C125A3}">
  <ds:schemaRefs>
    <ds:schemaRef ds:uri="http://schemas.microsoft.com/office/2006/documentManagement/types"/>
    <ds:schemaRef ds:uri="http://www.w3.org/XML/1998/namespace"/>
    <ds:schemaRef ds:uri="http://purl.org/dc/dcmitype/"/>
    <ds:schemaRef ds:uri="4382931b-6036-484b-ad41-6810b26eb986"/>
    <ds:schemaRef ds:uri="http://schemas.openxmlformats.org/package/2006/metadata/core-properties"/>
    <ds:schemaRef ds:uri="http://purl.org/dc/elements/1.1/"/>
    <ds:schemaRef ds:uri="http://schemas.microsoft.com/office/infopath/2007/PartnerControls"/>
    <ds:schemaRef ds:uri="e7d3d6e7-89cb-4750-b948-5e984f176bb6"/>
    <ds:schemaRef ds:uri="http://schemas.microsoft.com/office/2006/metadata/properties"/>
    <ds:schemaRef ds:uri="http://purl.org/dc/terms/"/>
  </ds:schemaRefs>
</ds:datastoreItem>
</file>

<file path=customXml/itemProps3.xml><?xml version="1.0" encoding="utf-8"?>
<ds:datastoreItem xmlns:ds="http://schemas.openxmlformats.org/officeDocument/2006/customXml" ds:itemID="{51C42B2C-73B7-41BE-BDF3-25E40F95C720}">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8</vt:i4>
      </vt:variant>
    </vt:vector>
  </HeadingPairs>
  <TitlesOfParts>
    <vt:vector size="8" baseType="lpstr">
      <vt:lpstr>AUTOS  NOTA 322</vt:lpstr>
      <vt:lpstr>AUTOS NOTA 321</vt:lpstr>
      <vt:lpstr>AUTOS NOTA 324-478</vt:lpstr>
      <vt:lpstr>TASACION </vt:lpstr>
      <vt:lpstr>AUTOS NOTA 325</vt:lpstr>
      <vt:lpstr>CONCEPTO DE CONCILIACIÓN 330 </vt:lpstr>
      <vt:lpstr>CAMBIO DE CONTINGENCIA 423</vt:lpstr>
      <vt:lpstr>Hoja2</vt:lpstr>
    </vt:vector>
  </TitlesOfParts>
  <Manager/>
  <Company>Allianz Technology</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Gina Paola Garcia Quintero</dc:creator>
  <cp:keywords/>
  <dc:description/>
  <cp:lastModifiedBy>Darling Muñoz</cp:lastModifiedBy>
  <cp:revision/>
  <dcterms:created xsi:type="dcterms:W3CDTF">2020-12-07T14:41:17Z</dcterms:created>
  <dcterms:modified xsi:type="dcterms:W3CDTF">2024-11-21T16:29:26Z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tadata">
    <vt:lpwstr>b7988hualzfd</vt:lpwstr>
  </property>
  <property fmtid="{D5CDD505-2E9C-101B-9397-08002B2CF9AE}" pid="3" name="OfficeDocumentSecurity_07122020111016">
    <vt:lpwstr>07122020111016;CE02653;0</vt:lpwstr>
  </property>
  <property fmtid="{D5CDD505-2E9C-101B-9397-08002B2CF9AE}" pid="4" name="OfficeDocumentSecurity_15122020100451">
    <vt:lpwstr>15122020100451;CE02653;0</vt:lpwstr>
  </property>
  <property fmtid="{D5CDD505-2E9C-101B-9397-08002B2CF9AE}" pid="5" name="OfficeDocumentSecurity_15122020103405">
    <vt:lpwstr>15122020103405;CE02653;0</vt:lpwstr>
  </property>
  <property fmtid="{D5CDD505-2E9C-101B-9397-08002B2CF9AE}" pid="6" name="OfficeDocumentSecurity_15122020142029">
    <vt:lpwstr>15122020142029;CE02653;0</vt:lpwstr>
  </property>
  <property fmtid="{D5CDD505-2E9C-101B-9397-08002B2CF9AE}" pid="7" name="OfficeDocumentSecurity_06082021134355">
    <vt:lpwstr>06082021134355;CE02653;0</vt:lpwstr>
  </property>
  <property fmtid="{D5CDD505-2E9C-101B-9397-08002B2CF9AE}" pid="8" name="OfficeDocumentSecurity_06082021135606">
    <vt:lpwstr>06082021135606;CE02653;0</vt:lpwstr>
  </property>
  <property fmtid="{D5CDD505-2E9C-101B-9397-08002B2CF9AE}" pid="9" name="OfficeDocumentSecurity_06082021135659">
    <vt:lpwstr>06082021135659;CE02653;0</vt:lpwstr>
  </property>
  <property fmtid="{D5CDD505-2E9C-101B-9397-08002B2CF9AE}" pid="10" name="OfficeDocumentSecurity_06082021141510">
    <vt:lpwstr>06082021141510;CE02653;0</vt:lpwstr>
  </property>
  <property fmtid="{D5CDD505-2E9C-101B-9397-08002B2CF9AE}" pid="11" name="OfficeDocumentSecurity_09082021104559">
    <vt:lpwstr>09082021104559;CE02653;0</vt:lpwstr>
  </property>
  <property fmtid="{D5CDD505-2E9C-101B-9397-08002B2CF9AE}" pid="12" name="OfficeDocumentSecurity_09082021105139">
    <vt:lpwstr>09082021105139;CE02653;0</vt:lpwstr>
  </property>
  <property fmtid="{D5CDD505-2E9C-101B-9397-08002B2CF9AE}" pid="13" name="OfficeDocumentSecurity_10082021102046">
    <vt:lpwstr>10082021102046;CE02653;0</vt:lpwstr>
  </property>
  <property fmtid="{D5CDD505-2E9C-101B-9397-08002B2CF9AE}" pid="14" name="OfficeDocumentSecurity_10082021102219">
    <vt:lpwstr>10082021102219;CE02653;0</vt:lpwstr>
  </property>
  <property fmtid="{D5CDD505-2E9C-101B-9397-08002B2CF9AE}" pid="15" name="OfficeDocumentSecurity_10082021103150">
    <vt:lpwstr>10082021103150;CE02653;0</vt:lpwstr>
  </property>
  <property fmtid="{D5CDD505-2E9C-101B-9397-08002B2CF9AE}" pid="16" name="OfficeDocumentSecurity_10082021103225">
    <vt:lpwstr>10082021103225;CE02653;0</vt:lpwstr>
  </property>
  <property fmtid="{D5CDD505-2E9C-101B-9397-08002B2CF9AE}" pid="17" name="OfficeDocumentSecurity_31082021105701">
    <vt:lpwstr>31082021105701;CE02653;0</vt:lpwstr>
  </property>
  <property fmtid="{D5CDD505-2E9C-101B-9397-08002B2CF9AE}" pid="18" name="OfficeDocumentSecurity_31082021111941">
    <vt:lpwstr>31082021111941;CE02653;0</vt:lpwstr>
  </property>
  <property fmtid="{D5CDD505-2E9C-101B-9397-08002B2CF9AE}" pid="19" name="OfficeDocumentSecurity_02092021143847">
    <vt:lpwstr>02092021143847;CE02653;0</vt:lpwstr>
  </property>
  <property fmtid="{D5CDD505-2E9C-101B-9397-08002B2CF9AE}" pid="20" name="OfficeDocumentSecurity_02092021143943">
    <vt:lpwstr>02092021143943;CE02653;0</vt:lpwstr>
  </property>
  <property fmtid="{D5CDD505-2E9C-101B-9397-08002B2CF9AE}" pid="21" name="OfficeDocumentSecurity_02092021144022">
    <vt:lpwstr>02092021144022;CE02653;0</vt:lpwstr>
  </property>
  <property fmtid="{D5CDD505-2E9C-101B-9397-08002B2CF9AE}" pid="22" name="MSIP_Label_863bc15e-e7bf-41c1-bdb3-03882d8a2e2c_Enabled">
    <vt:lpwstr>true</vt:lpwstr>
  </property>
  <property fmtid="{D5CDD505-2E9C-101B-9397-08002B2CF9AE}" pid="23" name="MSIP_Label_863bc15e-e7bf-41c1-bdb3-03882d8a2e2c_SetDate">
    <vt:lpwstr>2023-02-15T12:41:27Z</vt:lpwstr>
  </property>
  <property fmtid="{D5CDD505-2E9C-101B-9397-08002B2CF9AE}" pid="24" name="MSIP_Label_863bc15e-e7bf-41c1-bdb3-03882d8a2e2c_Method">
    <vt:lpwstr>Privileged</vt:lpwstr>
  </property>
  <property fmtid="{D5CDD505-2E9C-101B-9397-08002B2CF9AE}" pid="25" name="MSIP_Label_863bc15e-e7bf-41c1-bdb3-03882d8a2e2c_Name">
    <vt:lpwstr>863bc15e-e7bf-41c1-bdb3-03882d8a2e2c</vt:lpwstr>
  </property>
  <property fmtid="{D5CDD505-2E9C-101B-9397-08002B2CF9AE}" pid="26" name="MSIP_Label_863bc15e-e7bf-41c1-bdb3-03882d8a2e2c_SiteId">
    <vt:lpwstr>6e06e42d-6925-47c6-b9e7-9581c7ca302a</vt:lpwstr>
  </property>
  <property fmtid="{D5CDD505-2E9C-101B-9397-08002B2CF9AE}" pid="27" name="MSIP_Label_863bc15e-e7bf-41c1-bdb3-03882d8a2e2c_ActionId">
    <vt:lpwstr>ecc5e9df-e1db-4698-8463-abf3c56b12d7</vt:lpwstr>
  </property>
  <property fmtid="{D5CDD505-2E9C-101B-9397-08002B2CF9AE}" pid="28" name="MSIP_Label_863bc15e-e7bf-41c1-bdb3-03882d8a2e2c_ContentBits">
    <vt:lpwstr>1</vt:lpwstr>
  </property>
  <property fmtid="{D5CDD505-2E9C-101B-9397-08002B2CF9AE}" pid="29" name="ContentTypeId">
    <vt:lpwstr>0x0101002C92A54D8AB3014FADD0201C99992F62</vt:lpwstr>
  </property>
</Properties>
</file>