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7" l="1"/>
  <c r="B20" i="8"/>
  <c r="B39" i="8"/>
  <c r="B10" i="9"/>
  <c r="B2" i="8"/>
  <c r="B2" i="9"/>
  <c r="B8" i="9"/>
  <c r="B7" i="9"/>
  <c r="B6" i="9"/>
  <c r="B5" i="9"/>
  <c r="B4" i="9"/>
  <c r="B3" i="9"/>
  <c r="B8" i="8"/>
  <c r="B7" i="8"/>
  <c r="B6" i="8"/>
  <c r="B5" i="8"/>
  <c r="B4" i="8"/>
  <c r="B3" i="8"/>
  <c r="B4" i="7"/>
  <c r="B5" i="7"/>
  <c r="B6" i="7"/>
  <c r="B7" i="7"/>
  <c r="B3" i="7"/>
  <c r="B9" i="8"/>
  <c r="B11" i="9"/>
</calcChain>
</file>

<file path=xl/sharedStrings.xml><?xml version="1.0" encoding="utf-8"?>
<sst xmlns="http://schemas.openxmlformats.org/spreadsheetml/2006/main" count="234" uniqueCount="185">
  <si>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</si>
  <si>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</si>
  <si>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</si>
  <si>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</si>
  <si>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</si>
  <si>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</si>
  <si>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</si>
  <si>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</si>
  <si>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</si>
  <si>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</si>
  <si>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</si>
  <si>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</si>
  <si>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</si>
  <si>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</si>
  <si>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</si>
  <si>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</si>
  <si>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</si>
  <si>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</si>
  <si>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</si>
  <si>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</si>
  <si>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</si>
  <si>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</si>
  <si>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</si>
  <si>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</si>
  <si>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</si>
  <si>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</si>
  <si>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</si>
  <si>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</si>
  <si>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</si>
  <si>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</si>
  <si>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</si>
  <si>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</si>
  <si>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</si>
  <si>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</si>
  <si>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</si>
  <si>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</si>
  <si>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</si>
  <si>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</si>
  <si>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</si>
  <si>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</si>
  <si>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</si>
  <si>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</si>
  <si>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</si>
  <si>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</si>
  <si>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</si>
  <si>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</si>
  <si>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</si>
  <si>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</si>
  <si>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</si>
  <si>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</si>
  <si>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</si>
  <si>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</si>
  <si>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</si>
  <si>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</si>
  <si>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</si>
  <si>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</si>
  <si>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</si>
  <si>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</si>
  <si>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</si>
  <si>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</si>
  <si>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</si>
  <si>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</si>
  <si>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</si>
  <si>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</si>
  <si>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</si>
  <si>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</si>
  <si>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</si>
  <si>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</si>
  <si>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</si>
  <si>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</si>
  <si>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</si>
  <si>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</si>
  <si>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</si>
  <si>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</si>
  <si>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</si>
  <si>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</si>
  <si>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</si>
  <si>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</si>
  <si>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</si>
  <si>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</si>
  <si>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</si>
  <si>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</si>
  <si>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</si>
  <si>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</si>
  <si>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</si>
  <si>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</si>
  <si>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</si>
  <si>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</si>
  <si>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</si>
  <si>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</si>
  <si>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</si>
  <si>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</si>
  <si>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</si>
  <si>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</si>
  <si>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</si>
  <si>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</si>
  <si>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</si>
  <si>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</si>
  <si>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</si>
  <si>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</si>
  <si>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</si>
  <si>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</si>
  <si>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</si>
  <si>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</si>
  <si>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</si>
  <si>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</si>
  <si>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</si>
  <si>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</si>
  <si>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</si>
  <si>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</si>
  <si>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</si>
  <si>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</si>
  <si>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</si>
  <si>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</si>
  <si>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</si>
  <si>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</si>
  <si>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</si>
  <si>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</si>
  <si>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</si>
  <si>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</si>
  <si>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</si>
  <si>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</si>
  <si>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</si>
  <si>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</si>
  <si>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</si>
  <si>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</si>
  <si>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</si>
  <si>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</si>
  <si>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</si>
  <si>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</si>
  <si>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</si>
  <si>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</si>
  <si>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</si>
  <si>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</si>
  <si>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</si>
  <si>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</si>
  <si>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</si>
  <si>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</si>
  <si>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</si>
  <si>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</si>
  <si>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</si>
  <si>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</si>
  <si>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</si>
  <si>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</si>
  <si>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</si>
  <si>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</si>
  <si>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</si>
  <si>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</si>
  <si>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</si>
  <si>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</si>
  <si>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</si>
  <si>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</si>
  <si>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</si>
  <si>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</si>
  <si>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</si>
  <si>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</si>
  <si>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</si>
  <si>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Demandados</t>
  </si>
  <si>
    <t>Fecha de notificación (personal)</t>
  </si>
  <si>
    <t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t>
  </si>
  <si>
    <t xml:space="preserve">1. Hernán Correa Ahunca, C.C. 94.417.673 (conductor vehículo TMP104)
2. Lina María Mejía Gómez, C.C. 67.010.660 (propietaria vehículo TMP104)
3. Allianz Seguros S.A. (aseguradora vehículo TMP104)
</t>
  </si>
  <si>
    <t>760013103004-2024-00104-00</t>
  </si>
  <si>
    <t>JUZGADO CUARTO CIVIL DEL CIRCUITO DE CALI</t>
  </si>
  <si>
    <t>Edison Ballesteros Olave</t>
  </si>
  <si>
    <t xml:space="preserve">C.C. 16.724.418 </t>
  </si>
  <si>
    <t>Carrera 43 # 37-82 en la ciudad de Cali</t>
  </si>
  <si>
    <t>320 637 5462</t>
  </si>
  <si>
    <t>mancillamarulanda@hotmail.com 
beimar.basabogados@gmail.com</t>
  </si>
  <si>
    <t>Soltero</t>
  </si>
  <si>
    <t>18 de septiembre de 1965</t>
  </si>
  <si>
    <t>20 de noviembre del 2019</t>
  </si>
  <si>
    <t>54 años</t>
  </si>
  <si>
    <t>N/A Lesiones</t>
  </si>
  <si>
    <t>Empleado</t>
  </si>
  <si>
    <t>Transportador de materiales</t>
  </si>
  <si>
    <t>1,300,000</t>
  </si>
  <si>
    <t>2 Lesionados (Edison Ballesteros Olave como pasajero del vehículo VTG190 - y Henry Ríos Bastidas como conductor del vehículo VJG190)</t>
  </si>
  <si>
    <t>N/A Medida cautelar</t>
  </si>
  <si>
    <r>
      <t xml:space="preserve">El 20 de noviembre del 2019, aproximadamente a las 11:30 horas, ocurrió un accidente de tránsito sobre la Calle 73 entre carreras 16 y 17 de la ciudad de Cali, donde estuvo involucrado el vehículo de placa </t>
    </r>
    <r>
      <rPr>
        <b/>
        <sz val="11"/>
        <color theme="1"/>
        <rFont val="Calibri"/>
        <family val="2"/>
      </rPr>
      <t>TMP104</t>
    </r>
    <r>
      <rPr>
        <sz val="11"/>
        <color theme="1"/>
        <rFont val="Calibri"/>
        <family val="2"/>
      </rPr>
      <t xml:space="preserve"> conducido por el señor Hernán Correa Ahunca, de propiedad de la señora Lina María Mejía Gómez y asegurado por Allianz; y el vehículo de placa VJG190 conducido por el señor Henry Ríos Bastidas, en el que se movilizaba el señor demandante Edison Ballesteros Olave en calidad ocupante. 
Según se asevera, el señor Hernán Correa Ahunca no respetó la distancia de seguridad entre vehículos y al intentar sobrepasar al vehículo tipo motocarro, donde se desplazaba la víctima, colisionó con el parachoques delantero del camión la parte trasera de del vehículo de placa VJG190, causando el volcamiento y provocando el accidente de tránsito. Se aporta IPAT en el que se atribuye la causal No. 121 al vehículo TMP104.
Se indica que el señor Edison Ballesteros Olave sufrió: “fractura expuesta de pie, fractura de calacaneo ortopedia fractura expuesta de metatarsianos, luxación tarsometatarsiana, herida compleja en pie, lavado desbridamiento de lesion compleja fijación externa, evolución a la necrosis de tejidos, infección ósea, osteomelitis del pie, realizan amputación subtalar del pie”. Medicina legal determinó: “Incapacidad médico legal DEFINITIVA SESENTA (60) DÍAS. SECUELAS MÉDICO LEGALES: Deformidad física que afecta el cuerpo de carácter permanente; Perturbación funcional de miembro Inferior derecho de carácter permanente; Perturbación funcional de órgano de la locomoción de carácter permanente”. En adición cuenta con dictamen de pérdida de capacidad laboral con un porcentaje del 29:00 %. 
Por los hechos cursa una investigación penal por el delito de lesiones personales culposas en contra del señor Hernán Correa Ahunca en la Fiscalía 43 Local de Cali, con radicado 760016099165201986089 en etapa de investigación.
</t>
    </r>
  </si>
  <si>
    <t>Lina María Mejía Gómez</t>
  </si>
  <si>
    <t>TMP104</t>
  </si>
  <si>
    <t>No se indica ni aporta en la demanda</t>
  </si>
  <si>
    <t>21 de junio del 2024</t>
  </si>
  <si>
    <t>19 de junio del 2024</t>
  </si>
  <si>
    <t>22 de julio del 2024 (contando 2 días de la ley 2213)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</si>
</sst>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_-&quot;$&quot;\ * #,##0_-;\-&quot;$&quot;\ * #,##0_-;_-&quot;$&quot;\ * &quot;-&quot;_-;_-@"/>
    <numFmt numFmtId="165" formatCode="d/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11"/>
      <color theme="1"/>
      <name val="Calibri"/>
      <family val="2"/>
    </font>
    <font>
      <sz val="11"/>
      <name val="Arial"/>
      <family val="2"/>
    </font>
    <font>
      <b/>
      <sz val="11"/>
      <color theme="1"/>
      <name val="Calibri"/>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2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8" fillId="0" borderId="15" xfId="0" applyFont="1" applyBorder="1" applyAlignment="1">
      <alignment horizontal="left" vertical="top"/>
    </xf>
    <xf numFmtId="0" fontId="9" fillId="0" borderId="16" xfId="0" applyFont="1" applyBorder="1"/>
    <xf numFmtId="165" fontId="8" fillId="0" borderId="15" xfId="0" applyNumberFormat="1" applyFont="1" applyBorder="1" applyAlignment="1">
      <alignment horizontal="left" vertical="top"/>
    </xf>
    <xf numFmtId="0" fontId="0" fillId="7" borderId="1" xfId="0" applyFill="1" applyBorder="1" applyAlignment="1">
      <alignment horizontal="justify" vertical="top"/>
    </xf>
    <xf numFmtId="0" fontId="8" fillId="0" borderId="16" xfId="0" applyFont="1" applyBorder="1" applyAlignment="1">
      <alignment horizontal="left" vertical="top"/>
    </xf>
    <xf numFmtId="3" fontId="8" fillId="0" borderId="15" xfId="0" applyNumberFormat="1" applyFont="1" applyBorder="1" applyAlignment="1">
      <alignment horizontal="left" vertical="top" wrapText="1"/>
    </xf>
    <xf numFmtId="0" fontId="8" fillId="0" borderId="15" xfId="0" applyFont="1" applyBorder="1" applyAlignment="1">
      <alignment horizontal="left" vertical="top" wrapText="1"/>
    </xf>
    <xf numFmtId="0" fontId="8" fillId="0" borderId="18" xfId="0" applyFont="1" applyBorder="1" applyAlignment="1">
      <alignment horizontal="left" vertical="top" wrapText="1"/>
    </xf>
    <xf numFmtId="0" fontId="9" fillId="0" borderId="19" xfId="0" applyFont="1" applyBorder="1"/>
    <xf numFmtId="0" fontId="9" fillId="0" borderId="20" xfId="0" applyFont="1" applyBorder="1"/>
    <xf numFmtId="0" fontId="9" fillId="0" borderId="21" xfId="0" applyFont="1" applyBorder="1"/>
    <xf numFmtId="0" fontId="9" fillId="0" borderId="22" xfId="0" applyFont="1" applyBorder="1"/>
    <xf numFmtId="0" fontId="9" fillId="0" borderId="23" xfId="0" applyFont="1" applyBorder="1"/>
    <xf numFmtId="14" fontId="8"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left" vertical="top"/>
    </xf>
    <xf numFmtId="0" fontId="0" fillId="0" borderId="17" xfId="0" applyBorder="1" applyAlignment="1">
      <alignment horizontal="left" vertical="top"/>
    </xf>
    <xf numFmtId="0" fontId="0" fillId="0" borderId="2" xfId="0" applyBorder="1" applyAlignment="1">
      <alignment horizontal="justify" vertical="top"/>
    </xf>
    <xf numFmtId="0" fontId="0" fillId="0" borderId="3" xfId="0" applyBorder="1" applyAlignment="1">
      <alignment horizontal="justify" vertical="top"/>
    </xf>
    <xf numFmtId="164" fontId="8"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Font="1" applyBorder="1" applyAlignment="1">
      <alignment horizontal="justify" vertical="top" wrapText="1"/>
    </xf>
    <xf numFmtId="0" fontId="0" fillId="0" borderId="3" xfId="0" applyFont="1" applyBorder="1" applyAlignment="1">
      <alignment horizontal="justify" vertical="top"/>
    </xf>
    <xf numFmtId="0" fontId="2" fillId="7" borderId="1" xfId="0" applyFont="1" applyFill="1" applyBorder="1" applyAlignment="1">
      <alignment horizontal="justify" vertical="top" wrapText="1"/>
    </xf>
    <xf numFmtId="0" fontId="9" fillId="0" borderId="16" xfId="0" applyFont="1" applyBorder="1" applyAlignment="1">
      <alignment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7" borderId="24" xfId="0" applyFill="1" applyBorder="1" applyAlignment="1">
      <alignment horizontal="left" vertical="top" wrapText="1"/>
    </xf>
    <xf numFmtId="0" fontId="0" fillId="7" borderId="25" xfId="0" applyFill="1" applyBorder="1" applyAlignment="1">
      <alignment horizontal="left" vertical="top" wrapText="1"/>
    </xf>
    <xf numFmtId="3" fontId="0" fillId="7" borderId="1" xfId="0" applyNumberForma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78"/>
  <sheetViews>
    <sheetView tabSelected="1" zoomScaleNormal="145" workbookViewId="0">
      <selection activeCell="B37" sqref="B37"/>
    </sheetView>
  </sheetViews>
  <sheetFormatPr baseColWidth="10" defaultColWidth="0" defaultRowHeight="15" x14ac:dyDescent="0.25"/>
  <cols>
    <col min="1" max="1" width="53.42578125" style="8" customWidth="1"/>
    <col min="2" max="2" width="55.140625" style="8" customWidth="1"/>
    <col min="3" max="3" width="25" style="8" customWidth="1"/>
    <col min="4" max="16384" width="11.42578125" style="2" hidden="1"/>
  </cols>
  <sheetData>
    <row r="1" spans="1:3" ht="18.75" x14ac:dyDescent="0.25">
      <c r="A1" s="62" t="s">
        <v>0</v>
      </c>
      <c r="B1" s="62"/>
      <c r="C1" s="62"/>
    </row>
    <row r="2" spans="1:3" x14ac:dyDescent="0.25">
      <c r="A2" s="5" t="s">
        <v>1</v>
      </c>
      <c r="B2" s="68" t="s">
        <v>161</v>
      </c>
      <c r="C2" s="69"/>
    </row>
    <row r="3" spans="1:3" x14ac:dyDescent="0.25">
      <c r="A3" s="5" t="s">
        <v>2</v>
      </c>
      <c r="B3" s="65" t="s">
        <v>162</v>
      </c>
      <c r="C3" s="66"/>
    </row>
    <row r="4" spans="1:3" ht="48.75" customHeight="1" x14ac:dyDescent="0.25">
      <c r="A4" s="5" t="s">
        <v>157</v>
      </c>
      <c r="B4" s="70" t="s">
        <v>160</v>
      </c>
      <c r="C4" s="71"/>
    </row>
    <row r="5" spans="1:3" ht="201.75" customHeight="1" x14ac:dyDescent="0.2">
      <c r="A5" s="5" t="s">
        <v>4</v>
      </c>
      <c r="B5" s="50" t="s">
        <v>159</v>
      </c>
      <c r="C5" s="45"/>
    </row>
    <row r="6" spans="1:3" ht="23.1" customHeight="1" x14ac:dyDescent="0.25">
      <c r="A6" s="5" t="s">
        <v>5</v>
      </c>
      <c r="B6" s="61" t="s">
        <v>6</v>
      </c>
      <c r="C6" s="61"/>
    </row>
    <row r="7" spans="1:3" x14ac:dyDescent="0.25">
      <c r="A7" s="27" t="s">
        <v>7</v>
      </c>
      <c r="B7" s="65" t="s">
        <v>147</v>
      </c>
      <c r="C7" s="66"/>
    </row>
    <row r="8" spans="1:3" ht="30" x14ac:dyDescent="0.2">
      <c r="A8" s="28" t="s">
        <v>9</v>
      </c>
      <c r="B8" s="50" t="s">
        <v>163</v>
      </c>
      <c r="C8" s="73"/>
    </row>
    <row r="9" spans="1:3" ht="20.25" customHeight="1" x14ac:dyDescent="0.2">
      <c r="A9" s="28" t="s">
        <v>10</v>
      </c>
      <c r="B9" s="49" t="s">
        <v>164</v>
      </c>
      <c r="C9" s="45"/>
    </row>
    <row r="10" spans="1:3" ht="15.75" customHeight="1" x14ac:dyDescent="0.2">
      <c r="A10" s="28" t="s">
        <v>11</v>
      </c>
      <c r="B10" s="50" t="s">
        <v>165</v>
      </c>
      <c r="C10" s="45"/>
    </row>
    <row r="11" spans="1:3" x14ac:dyDescent="0.2">
      <c r="A11" s="29" t="s">
        <v>12</v>
      </c>
      <c r="B11" s="50" t="s">
        <v>166</v>
      </c>
      <c r="C11" s="45"/>
    </row>
    <row r="12" spans="1:3" ht="33" customHeight="1" x14ac:dyDescent="0.2">
      <c r="A12" s="5" t="s">
        <v>13</v>
      </c>
      <c r="B12" s="50" t="s">
        <v>167</v>
      </c>
      <c r="C12" s="45"/>
    </row>
    <row r="13" spans="1:3" x14ac:dyDescent="0.2">
      <c r="A13" s="5" t="s">
        <v>14</v>
      </c>
      <c r="B13" s="50" t="s">
        <v>168</v>
      </c>
      <c r="C13" s="45"/>
    </row>
    <row r="14" spans="1:3" x14ac:dyDescent="0.2">
      <c r="A14" s="5" t="s">
        <v>15</v>
      </c>
      <c r="B14" s="50" t="s">
        <v>169</v>
      </c>
      <c r="C14" s="45"/>
    </row>
    <row r="15" spans="1:3" ht="15" customHeight="1" x14ac:dyDescent="0.25">
      <c r="A15" s="5" t="s">
        <v>16</v>
      </c>
      <c r="B15" s="61" t="s">
        <v>171</v>
      </c>
      <c r="C15" s="61"/>
    </row>
    <row r="16" spans="1:3" x14ac:dyDescent="0.25">
      <c r="A16" s="5" t="s">
        <v>17</v>
      </c>
      <c r="B16" s="63" t="s">
        <v>172</v>
      </c>
      <c r="C16" s="64"/>
    </row>
    <row r="17" spans="1:3" ht="18.75" customHeight="1" x14ac:dyDescent="0.25">
      <c r="A17" s="5" t="s">
        <v>18</v>
      </c>
      <c r="B17" s="63" t="s">
        <v>173</v>
      </c>
      <c r="C17" s="64"/>
    </row>
    <row r="18" spans="1:3" x14ac:dyDescent="0.25">
      <c r="A18" s="5" t="s">
        <v>19</v>
      </c>
      <c r="B18" s="60" t="s">
        <v>174</v>
      </c>
      <c r="C18" s="60"/>
    </row>
    <row r="19" spans="1:3" ht="17.25" customHeight="1" x14ac:dyDescent="0.2">
      <c r="A19" s="5" t="s">
        <v>20</v>
      </c>
      <c r="B19" s="67" t="s">
        <v>175</v>
      </c>
      <c r="C19" s="45"/>
    </row>
    <row r="20" spans="1:3" ht="36.75" customHeight="1" x14ac:dyDescent="0.25">
      <c r="A20" s="5" t="s">
        <v>21</v>
      </c>
      <c r="B20" s="118" t="s">
        <v>176</v>
      </c>
      <c r="C20" s="119"/>
    </row>
    <row r="21" spans="1:3" x14ac:dyDescent="0.25">
      <c r="A21" s="5" t="s">
        <v>22</v>
      </c>
      <c r="B21" s="60" t="s">
        <v>146</v>
      </c>
      <c r="C21" s="60"/>
    </row>
    <row r="22" spans="1:3" x14ac:dyDescent="0.2">
      <c r="A22" s="28" t="s">
        <v>23</v>
      </c>
      <c r="B22" s="57" t="s">
        <v>170</v>
      </c>
      <c r="C22" s="45"/>
    </row>
    <row r="23" spans="1:3" ht="18" customHeight="1" x14ac:dyDescent="0.25">
      <c r="A23" s="28" t="s">
        <v>24</v>
      </c>
      <c r="B23" s="58" t="s">
        <v>177</v>
      </c>
      <c r="C23" s="59"/>
    </row>
    <row r="24" spans="1:3" ht="20.25" customHeight="1" x14ac:dyDescent="0.2">
      <c r="A24" s="28" t="s">
        <v>25</v>
      </c>
      <c r="B24" s="57" t="s">
        <v>177</v>
      </c>
      <c r="C24" s="45"/>
    </row>
    <row r="25" spans="1:3" ht="100.5" customHeight="1" x14ac:dyDescent="0.25">
      <c r="A25" s="72" t="s">
        <v>26</v>
      </c>
      <c r="B25" s="51" t="s">
        <v>178</v>
      </c>
      <c r="C25" s="52"/>
    </row>
    <row r="26" spans="1:3" x14ac:dyDescent="0.25">
      <c r="A26" s="72"/>
      <c r="B26" s="53"/>
      <c r="C26" s="54"/>
    </row>
    <row r="27" spans="1:3" ht="75.75" customHeight="1" x14ac:dyDescent="0.25">
      <c r="A27" s="72"/>
      <c r="B27" s="55"/>
      <c r="C27" s="56"/>
    </row>
    <row r="28" spans="1:3" x14ac:dyDescent="0.2">
      <c r="A28" s="28" t="s">
        <v>27</v>
      </c>
      <c r="B28" s="44" t="s">
        <v>179</v>
      </c>
      <c r="C28" s="45"/>
    </row>
    <row r="29" spans="1:3" x14ac:dyDescent="0.25">
      <c r="A29" s="28" t="s">
        <v>28</v>
      </c>
      <c r="B29" s="120">
        <v>67010660</v>
      </c>
      <c r="C29" s="47"/>
    </row>
    <row r="30" spans="1:3" x14ac:dyDescent="0.2">
      <c r="A30" s="28" t="s">
        <v>29</v>
      </c>
      <c r="B30" s="44" t="s">
        <v>180</v>
      </c>
      <c r="C30" s="45"/>
    </row>
    <row r="31" spans="1:3" x14ac:dyDescent="0.25">
      <c r="A31" s="28" t="s">
        <v>30</v>
      </c>
      <c r="B31" s="47" t="s">
        <v>181</v>
      </c>
      <c r="C31" s="47"/>
    </row>
    <row r="32" spans="1:3" x14ac:dyDescent="0.25">
      <c r="A32" s="28" t="s">
        <v>31</v>
      </c>
      <c r="B32" s="44" t="s">
        <v>182</v>
      </c>
      <c r="C32" s="48"/>
    </row>
    <row r="33" spans="1:3" x14ac:dyDescent="0.2">
      <c r="A33" s="5" t="s">
        <v>158</v>
      </c>
      <c r="B33" s="46" t="s">
        <v>183</v>
      </c>
      <c r="C33" s="45"/>
    </row>
    <row r="34" spans="1:3" ht="45" x14ac:dyDescent="0.2">
      <c r="A34" s="5" t="s">
        <v>32</v>
      </c>
      <c r="B34" s="44" t="s">
        <v>184</v>
      </c>
      <c r="C34" s="45"/>
    </row>
    <row r="35" spans="1:3" ht="15" customHeight="1" x14ac:dyDescent="0.25"/>
    <row r="36" spans="1:3" ht="15" customHeight="1" x14ac:dyDescent="0.25"/>
    <row r="43" spans="1:3" ht="15" customHeight="1" x14ac:dyDescent="0.25"/>
    <row r="48" spans="1:3" ht="18" customHeight="1" x14ac:dyDescent="0.25"/>
    <row r="51" spans="6:6" x14ac:dyDescent="0.25">
      <c r="F51" s="4"/>
    </row>
    <row r="52" spans="6:6" x14ac:dyDescent="0.25">
      <c r="F52" s="4"/>
    </row>
    <row r="53" spans="6:6" x14ac:dyDescent="0.25">
      <c r="F53" s="4"/>
    </row>
    <row r="64" spans="6:6" ht="36" customHeight="1" x14ac:dyDescent="0.25"/>
    <row r="76" ht="33.75" customHeight="1" x14ac:dyDescent="0.25"/>
    <row r="77" ht="33.75" customHeight="1" x14ac:dyDescent="0.25"/>
    <row r="78"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 ref="B9:C9"/>
    <mergeCell ref="B10:C10"/>
    <mergeCell ref="B25:C27"/>
    <mergeCell ref="B24:C24"/>
    <mergeCell ref="B23:C23"/>
    <mergeCell ref="B22:C22"/>
    <mergeCell ref="B11:C11"/>
    <mergeCell ref="B12:C12"/>
    <mergeCell ref="B13:C13"/>
    <mergeCell ref="B21:C21"/>
    <mergeCell ref="B15:C15"/>
    <mergeCell ref="B34:C34"/>
    <mergeCell ref="B33:C33"/>
    <mergeCell ref="B31:C31"/>
    <mergeCell ref="B30:C30"/>
    <mergeCell ref="B29:C29"/>
    <mergeCell ref="B32:C3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zoomScaleNormal="100" workbookViewId="0">
      <selection activeCell="B5" sqref="B5:C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4" t="s">
        <v>33</v>
      </c>
      <c r="B1" s="74"/>
      <c r="C1" s="74"/>
    </row>
    <row r="2" spans="1:3" ht="15.75" customHeight="1" x14ac:dyDescent="0.25">
      <c r="A2" s="20" t="s">
        <v>34</v>
      </c>
      <c r="B2" s="75" t="s">
        <v>35</v>
      </c>
      <c r="C2" s="76"/>
    </row>
    <row r="3" spans="1:3" s="2" customFormat="1" x14ac:dyDescent="0.25">
      <c r="A3" s="5" t="s">
        <v>1</v>
      </c>
      <c r="B3" s="61" t="str">
        <f>'AUTOS  NOTA 322'!B2:C2</f>
        <v>760013103004-2024-00104-00</v>
      </c>
      <c r="C3" s="61"/>
    </row>
    <row r="4" spans="1:3" s="2" customFormat="1" x14ac:dyDescent="0.25">
      <c r="A4" s="5" t="s">
        <v>2</v>
      </c>
      <c r="B4" s="61" t="str">
        <f>'AUTOS  NOTA 322'!B3:C3</f>
        <v>JUZGADO CUARTO CIVIL DEL CIRCUITO DE CALI</v>
      </c>
      <c r="C4" s="61"/>
    </row>
    <row r="5" spans="1:3" s="2" customFormat="1" x14ac:dyDescent="0.25">
      <c r="A5" s="5" t="s">
        <v>3</v>
      </c>
      <c r="B5" s="61" t="str">
        <f>'AUTOS  NOTA 322'!B4:C4</f>
        <v xml:space="preserve">1. Hernán Correa Ahunca, C.C. 94.417.673 (conductor vehículo TMP104)
2. Lina María Mejía Gómez, C.C. 67.010.660 (propietaria vehículo TMP104)
3. Allianz Seguros S.A. (aseguradora vehículo TMP104)
</v>
      </c>
      <c r="C5" s="61"/>
    </row>
    <row r="6" spans="1:3" s="2" customFormat="1" x14ac:dyDescent="0.25">
      <c r="A6" s="5" t="s">
        <v>4</v>
      </c>
      <c r="B6" s="61"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61"/>
    </row>
    <row r="7" spans="1:3" s="2" customFormat="1" x14ac:dyDescent="0.25">
      <c r="A7" s="5" t="s">
        <v>5</v>
      </c>
      <c r="B7" s="61" t="str">
        <f>'AUTOS  NOTA 322'!B6:C6</f>
        <v>DEMANDA DIRECTA</v>
      </c>
      <c r="C7" s="61"/>
    </row>
    <row r="8" spans="1:3" s="2" customFormat="1" x14ac:dyDescent="0.25">
      <c r="A8" s="31" t="s">
        <v>36</v>
      </c>
      <c r="B8" s="61" t="str">
        <f>'AUTOS  NOTA 322'!B7:C8</f>
        <v>Edison Ballesteros Olave</v>
      </c>
      <c r="C8" s="61"/>
    </row>
    <row r="9" spans="1:3" x14ac:dyDescent="0.25">
      <c r="A9" s="20" t="s">
        <v>37</v>
      </c>
      <c r="B9" s="61"/>
      <c r="C9" s="61"/>
    </row>
    <row r="10" spans="1:3" x14ac:dyDescent="0.25">
      <c r="A10" s="20" t="s">
        <v>38</v>
      </c>
      <c r="B10" s="61" t="s">
        <v>8</v>
      </c>
      <c r="C10" s="61"/>
    </row>
    <row r="11" spans="1:3" x14ac:dyDescent="0.25">
      <c r="A11" s="20" t="s">
        <v>39</v>
      </c>
      <c r="B11" s="89">
        <v>0</v>
      </c>
      <c r="C11" s="90"/>
    </row>
    <row r="12" spans="1:3" x14ac:dyDescent="0.25">
      <c r="A12" s="20" t="s">
        <v>40</v>
      </c>
      <c r="B12" s="89">
        <v>0</v>
      </c>
      <c r="C12" s="90"/>
    </row>
    <row r="13" spans="1:3" x14ac:dyDescent="0.25">
      <c r="A13" s="20" t="s">
        <v>41</v>
      </c>
      <c r="B13" s="65"/>
      <c r="C13" s="66"/>
    </row>
    <row r="14" spans="1:3" x14ac:dyDescent="0.25">
      <c r="A14" s="20" t="s">
        <v>42</v>
      </c>
      <c r="B14" s="60"/>
      <c r="C14" s="61"/>
    </row>
    <row r="15" spans="1:3" x14ac:dyDescent="0.25">
      <c r="A15" s="20" t="s">
        <v>43</v>
      </c>
      <c r="B15" s="61"/>
      <c r="C15" s="61"/>
    </row>
    <row r="16" spans="1:3" x14ac:dyDescent="0.25">
      <c r="A16" s="20" t="s">
        <v>44</v>
      </c>
      <c r="B16" s="61"/>
      <c r="C16" s="61"/>
    </row>
    <row r="17" spans="1:3" x14ac:dyDescent="0.25">
      <c r="A17" s="91" t="s">
        <v>45</v>
      </c>
      <c r="B17" s="61"/>
      <c r="C17" s="61"/>
    </row>
    <row r="18" spans="1:3" x14ac:dyDescent="0.25">
      <c r="A18" s="92"/>
      <c r="B18" s="10" t="s">
        <v>46</v>
      </c>
      <c r="C18" s="10" t="s">
        <v>47</v>
      </c>
    </row>
    <row r="19" spans="1:3" x14ac:dyDescent="0.25">
      <c r="A19" s="92"/>
      <c r="B19" s="6" t="s">
        <v>48</v>
      </c>
      <c r="C19" s="6"/>
    </row>
    <row r="20" spans="1:3" x14ac:dyDescent="0.25">
      <c r="A20" s="92"/>
      <c r="B20" s="6"/>
      <c r="C20" s="6"/>
    </row>
    <row r="21" spans="1:3" x14ac:dyDescent="0.25">
      <c r="A21" s="93"/>
      <c r="B21" s="6"/>
      <c r="C21" s="6"/>
    </row>
    <row r="22" spans="1:3" x14ac:dyDescent="0.25">
      <c r="A22" s="20" t="s">
        <v>49</v>
      </c>
      <c r="B22" s="61"/>
      <c r="C22" s="61"/>
    </row>
    <row r="23" spans="1:3" x14ac:dyDescent="0.25">
      <c r="A23" s="20" t="s">
        <v>50</v>
      </c>
      <c r="B23" s="75"/>
      <c r="C23" s="76"/>
    </row>
    <row r="24" spans="1:3" x14ac:dyDescent="0.25">
      <c r="A24" s="20" t="s">
        <v>51</v>
      </c>
      <c r="B24" s="61"/>
      <c r="C24" s="61"/>
    </row>
    <row r="25" spans="1:3" x14ac:dyDescent="0.25">
      <c r="A25" s="20" t="s">
        <v>52</v>
      </c>
      <c r="B25" s="61"/>
      <c r="C25" s="61"/>
    </row>
    <row r="26" spans="1:3" x14ac:dyDescent="0.25">
      <c r="A26" s="20" t="s">
        <v>53</v>
      </c>
      <c r="B26" s="61"/>
      <c r="C26" s="61"/>
    </row>
    <row r="27" spans="1:3" x14ac:dyDescent="0.25">
      <c r="A27" s="19" t="s">
        <v>54</v>
      </c>
      <c r="B27" s="61"/>
      <c r="C27" s="61"/>
    </row>
    <row r="28" spans="1:3" x14ac:dyDescent="0.25">
      <c r="A28" s="77" t="s">
        <v>55</v>
      </c>
      <c r="B28" s="77"/>
      <c r="C28" s="77"/>
    </row>
    <row r="29" spans="1:3" x14ac:dyDescent="0.25">
      <c r="A29" s="87" t="s">
        <v>56</v>
      </c>
      <c r="B29" s="88"/>
      <c r="C29" s="11"/>
    </row>
    <row r="30" spans="1:3" x14ac:dyDescent="0.25">
      <c r="A30" s="87" t="s">
        <v>57</v>
      </c>
      <c r="B30" s="88"/>
      <c r="C30" s="11"/>
    </row>
    <row r="31" spans="1:3" x14ac:dyDescent="0.25">
      <c r="A31" s="87" t="s">
        <v>58</v>
      </c>
      <c r="B31" s="88"/>
      <c r="C31" s="12"/>
    </row>
    <row r="32" spans="1:3" x14ac:dyDescent="0.25">
      <c r="A32" s="87" t="s">
        <v>59</v>
      </c>
      <c r="B32" s="88"/>
      <c r="C32" s="11"/>
    </row>
    <row r="33" spans="1:3" x14ac:dyDescent="0.25">
      <c r="A33" s="87" t="s">
        <v>60</v>
      </c>
      <c r="B33" s="88"/>
      <c r="C33" s="11"/>
    </row>
    <row r="34" spans="1:3" x14ac:dyDescent="0.25">
      <c r="A34" s="87" t="s">
        <v>61</v>
      </c>
      <c r="B34" s="88"/>
      <c r="C34" s="13"/>
    </row>
    <row r="35" spans="1:3" x14ac:dyDescent="0.25">
      <c r="A35" s="78" t="s">
        <v>62</v>
      </c>
      <c r="B35" s="79"/>
      <c r="C35" s="14"/>
    </row>
    <row r="36" spans="1:3" x14ac:dyDescent="0.25">
      <c r="A36" s="78" t="s">
        <v>63</v>
      </c>
      <c r="B36" s="79"/>
      <c r="C36" s="15"/>
    </row>
    <row r="37" spans="1:3" x14ac:dyDescent="0.25">
      <c r="A37" s="80" t="s">
        <v>64</v>
      </c>
      <c r="B37" s="81"/>
      <c r="C37" s="15"/>
    </row>
    <row r="38" spans="1:3" x14ac:dyDescent="0.25">
      <c r="A38" s="82"/>
      <c r="B38" s="83"/>
      <c r="C38" s="15"/>
    </row>
    <row r="39" spans="1:3" x14ac:dyDescent="0.25">
      <c r="A39" s="84"/>
      <c r="B39" s="85"/>
      <c r="C39" s="15"/>
    </row>
    <row r="40" spans="1:3" x14ac:dyDescent="0.25">
      <c r="A40" s="86" t="s">
        <v>65</v>
      </c>
      <c r="B40" s="86"/>
      <c r="C40" s="86"/>
    </row>
    <row r="41" spans="1:3" x14ac:dyDescent="0.25">
      <c r="A41" s="17" t="s">
        <v>66</v>
      </c>
      <c r="B41" s="18"/>
      <c r="C41" s="15"/>
    </row>
    <row r="42" spans="1:3" x14ac:dyDescent="0.25">
      <c r="A42" s="78" t="s">
        <v>67</v>
      </c>
      <c r="B42" s="79"/>
      <c r="C42" s="15"/>
    </row>
    <row r="43" spans="1:3" x14ac:dyDescent="0.25">
      <c r="A43" s="78" t="s">
        <v>68</v>
      </c>
      <c r="B43" s="79"/>
      <c r="C43" s="15"/>
    </row>
    <row r="44" spans="1:3" x14ac:dyDescent="0.25">
      <c r="A44" s="17" t="s">
        <v>69</v>
      </c>
      <c r="B44" s="18"/>
      <c r="C44" s="15"/>
    </row>
    <row r="45" spans="1:3" x14ac:dyDescent="0.25">
      <c r="A45" s="17" t="s">
        <v>70</v>
      </c>
      <c r="B45" s="18"/>
      <c r="C45" s="15"/>
    </row>
    <row r="46" spans="1:3" x14ac:dyDescent="0.25">
      <c r="A46" s="78" t="s">
        <v>71</v>
      </c>
      <c r="B46" s="79"/>
      <c r="C46" s="15"/>
    </row>
    <row r="47" spans="1:3" x14ac:dyDescent="0.25">
      <c r="A47" s="17" t="s">
        <v>72</v>
      </c>
      <c r="B47" s="16"/>
      <c r="C47" s="15"/>
    </row>
    <row r="48" spans="1:3" x14ac:dyDescent="0.25">
      <c r="A48" s="78" t="s">
        <v>73</v>
      </c>
      <c r="B48" s="79"/>
      <c r="C48" s="15"/>
    </row>
    <row r="49" spans="1:3" x14ac:dyDescent="0.25">
      <c r="A49" s="78" t="s">
        <v>74</v>
      </c>
      <c r="B49" s="79"/>
      <c r="C49" s="15"/>
    </row>
    <row r="50" spans="1:3" x14ac:dyDescent="0.25">
      <c r="A50" s="78" t="s">
        <v>64</v>
      </c>
      <c r="B50" s="7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4" t="s">
        <v>75</v>
      </c>
      <c r="B1" s="74"/>
      <c r="C1" s="74"/>
    </row>
    <row r="2" spans="1:9" ht="15" customHeight="1" x14ac:dyDescent="0.25">
      <c r="A2" s="35" t="s">
        <v>34</v>
      </c>
      <c r="B2" s="98" t="str">
        <f>'AUTOS NOTA 321'!B2:C2</f>
        <v xml:space="preserve">SINIESTRO   LEGIS </v>
      </c>
      <c r="C2" s="99"/>
    </row>
    <row r="3" spans="1:9" x14ac:dyDescent="0.25">
      <c r="A3" s="36" t="s">
        <v>1</v>
      </c>
      <c r="B3" s="102" t="str">
        <f>'AUTOS  NOTA 322'!B2:C2</f>
        <v>760013103004-2024-00104-00</v>
      </c>
      <c r="C3" s="102"/>
    </row>
    <row r="4" spans="1:9" x14ac:dyDescent="0.25">
      <c r="A4" s="36" t="s">
        <v>2</v>
      </c>
      <c r="B4" s="102" t="str">
        <f>'AUTOS  NOTA 322'!B3:C3</f>
        <v>JUZGADO CUARTO CIVIL DEL CIRCUITO DE CALI</v>
      </c>
      <c r="C4" s="102"/>
    </row>
    <row r="5" spans="1:9" x14ac:dyDescent="0.25">
      <c r="A5" s="36" t="s">
        <v>3</v>
      </c>
      <c r="B5" s="102" t="str">
        <f>'AUTOS  NOTA 322'!B4:C4</f>
        <v xml:space="preserve">1. Hernán Correa Ahunca, C.C. 94.417.673 (conductor vehículo TMP104)
2. Lina María Mejía Gómez, C.C. 67.010.660 (propietaria vehículo TMP104)
3. Allianz Seguros S.A. (aseguradora vehículo TMP104)
</v>
      </c>
      <c r="C5" s="102"/>
    </row>
    <row r="6" spans="1:9" ht="15" customHeight="1" x14ac:dyDescent="0.25">
      <c r="A6" s="36" t="s">
        <v>4</v>
      </c>
      <c r="B6" s="102"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102"/>
    </row>
    <row r="7" spans="1:9" x14ac:dyDescent="0.25">
      <c r="A7" s="36" t="s">
        <v>5</v>
      </c>
      <c r="B7" s="102" t="str">
        <f>'AUTOS  NOTA 322'!B6:C6</f>
        <v>DEMANDA DIRECTA</v>
      </c>
      <c r="C7" s="102"/>
    </row>
    <row r="8" spans="1:9" x14ac:dyDescent="0.25">
      <c r="A8" s="38" t="s">
        <v>36</v>
      </c>
      <c r="B8" s="102" t="str">
        <f>'AUTOS  NOTA 322'!B7:C8</f>
        <v>Edison Ballesteros Olave</v>
      </c>
      <c r="C8" s="102"/>
    </row>
    <row r="9" spans="1:9" ht="30" x14ac:dyDescent="0.25">
      <c r="A9" s="36" t="s">
        <v>76</v>
      </c>
      <c r="B9" s="96">
        <f>SUM(C11,C12,C14,C15,C17)</f>
        <v>0</v>
      </c>
      <c r="C9" s="97"/>
    </row>
    <row r="10" spans="1:9" x14ac:dyDescent="0.25">
      <c r="A10" s="103" t="s">
        <v>77</v>
      </c>
      <c r="B10" s="100" t="s">
        <v>78</v>
      </c>
      <c r="C10" s="101"/>
    </row>
    <row r="11" spans="1:9" x14ac:dyDescent="0.25">
      <c r="A11" s="103"/>
      <c r="B11" s="37" t="s">
        <v>79</v>
      </c>
      <c r="C11" s="32"/>
    </row>
    <row r="12" spans="1:9" x14ac:dyDescent="0.25">
      <c r="A12" s="103"/>
      <c r="B12" s="37" t="s">
        <v>80</v>
      </c>
      <c r="C12" s="32"/>
    </row>
    <row r="13" spans="1:9" x14ac:dyDescent="0.25">
      <c r="A13" s="103"/>
      <c r="B13" s="100"/>
      <c r="C13" s="101"/>
    </row>
    <row r="14" spans="1:9" x14ac:dyDescent="0.25">
      <c r="A14" s="103"/>
      <c r="B14" s="37" t="s">
        <v>81</v>
      </c>
      <c r="C14" s="40"/>
    </row>
    <row r="15" spans="1:9" x14ac:dyDescent="0.25">
      <c r="A15" s="103"/>
      <c r="B15" s="37" t="s">
        <v>82</v>
      </c>
      <c r="C15" s="40"/>
      <c r="E15" t="s">
        <v>83</v>
      </c>
      <c r="F15" s="22">
        <v>0.7</v>
      </c>
    </row>
    <row r="16" spans="1:9" x14ac:dyDescent="0.25">
      <c r="A16" s="103"/>
      <c r="B16" s="100" t="s">
        <v>84</v>
      </c>
      <c r="C16" s="101"/>
      <c r="E16" t="s">
        <v>85</v>
      </c>
      <c r="F16" s="23">
        <v>0.3</v>
      </c>
      <c r="I16" s="25"/>
    </row>
    <row r="17" spans="1:9" x14ac:dyDescent="0.25">
      <c r="A17" s="103"/>
      <c r="B17" s="37"/>
      <c r="C17" s="41"/>
      <c r="F17" s="26"/>
      <c r="I17" s="25"/>
    </row>
    <row r="18" spans="1:9" ht="23.25" customHeight="1" x14ac:dyDescent="0.25">
      <c r="A18" s="39" t="s">
        <v>86</v>
      </c>
      <c r="B18" s="98" t="s">
        <v>83</v>
      </c>
      <c r="C18" s="99"/>
    </row>
    <row r="19" spans="1:9" ht="60" x14ac:dyDescent="0.25">
      <c r="A19" s="36" t="s">
        <v>87</v>
      </c>
      <c r="B19" s="110"/>
      <c r="C19" s="111"/>
    </row>
    <row r="20" spans="1:9" ht="15" customHeight="1" x14ac:dyDescent="0.25">
      <c r="A20" s="21" t="s">
        <v>88</v>
      </c>
      <c r="B20" s="107">
        <f>((C22+C23+C25+C26+C30+C28+C32+C34+C29+C33)-C37)*C36*C38</f>
        <v>0</v>
      </c>
      <c r="C20" s="107"/>
    </row>
    <row r="21" spans="1:9" x14ac:dyDescent="0.25">
      <c r="A21" s="7" t="s">
        <v>89</v>
      </c>
      <c r="B21" s="112" t="s">
        <v>78</v>
      </c>
      <c r="C21" s="113"/>
    </row>
    <row r="22" spans="1:9" x14ac:dyDescent="0.25">
      <c r="A22" s="94"/>
      <c r="B22" s="37" t="s">
        <v>79</v>
      </c>
      <c r="C22" s="32">
        <v>0</v>
      </c>
    </row>
    <row r="23" spans="1:9" x14ac:dyDescent="0.25">
      <c r="A23" s="95"/>
      <c r="B23" s="37" t="s">
        <v>80</v>
      </c>
      <c r="C23" s="32">
        <v>0</v>
      </c>
    </row>
    <row r="24" spans="1:9" x14ac:dyDescent="0.25">
      <c r="A24" s="95"/>
      <c r="B24" s="100" t="s">
        <v>90</v>
      </c>
      <c r="C24" s="101"/>
    </row>
    <row r="25" spans="1:9" x14ac:dyDescent="0.25">
      <c r="A25" s="95"/>
      <c r="B25" s="37" t="s">
        <v>81</v>
      </c>
      <c r="C25" s="32">
        <v>0</v>
      </c>
    </row>
    <row r="26" spans="1:9" ht="29.1" customHeight="1" x14ac:dyDescent="0.25">
      <c r="A26" s="95"/>
      <c r="B26" s="37" t="s">
        <v>91</v>
      </c>
      <c r="C26" s="32">
        <v>0</v>
      </c>
    </row>
    <row r="27" spans="1:9" x14ac:dyDescent="0.25">
      <c r="A27" s="95"/>
      <c r="B27" s="100" t="s">
        <v>92</v>
      </c>
      <c r="C27" s="101"/>
    </row>
    <row r="28" spans="1:9" x14ac:dyDescent="0.25">
      <c r="A28" s="95"/>
      <c r="B28" s="37" t="s">
        <v>93</v>
      </c>
      <c r="C28" s="32">
        <v>0</v>
      </c>
    </row>
    <row r="29" spans="1:9" x14ac:dyDescent="0.25">
      <c r="A29" s="95"/>
      <c r="B29" s="37" t="s">
        <v>79</v>
      </c>
      <c r="C29" s="32">
        <v>0</v>
      </c>
    </row>
    <row r="30" spans="1:9" x14ac:dyDescent="0.25">
      <c r="A30" s="95"/>
      <c r="B30" s="37" t="s">
        <v>80</v>
      </c>
      <c r="C30" s="32">
        <v>0</v>
      </c>
    </row>
    <row r="31" spans="1:9" x14ac:dyDescent="0.25">
      <c r="A31" s="95"/>
      <c r="B31" s="100" t="s">
        <v>94</v>
      </c>
      <c r="C31" s="101"/>
    </row>
    <row r="32" spans="1:9" x14ac:dyDescent="0.25">
      <c r="A32" s="95"/>
      <c r="B32" s="37"/>
      <c r="C32" s="32"/>
    </row>
    <row r="33" spans="1:3" x14ac:dyDescent="0.25">
      <c r="A33" s="95"/>
      <c r="B33" s="37" t="s">
        <v>79</v>
      </c>
      <c r="C33" s="32">
        <v>0</v>
      </c>
    </row>
    <row r="34" spans="1:3" x14ac:dyDescent="0.25">
      <c r="A34" s="95"/>
      <c r="B34" s="37" t="s">
        <v>80</v>
      </c>
      <c r="C34" s="32">
        <v>0</v>
      </c>
    </row>
    <row r="35" spans="1:3" x14ac:dyDescent="0.25">
      <c r="A35" s="95"/>
      <c r="B35" s="100" t="s">
        <v>95</v>
      </c>
      <c r="C35" s="101"/>
    </row>
    <row r="36" spans="1:3" x14ac:dyDescent="0.25">
      <c r="A36" s="95"/>
      <c r="B36" s="37" t="s">
        <v>96</v>
      </c>
      <c r="C36" s="33">
        <v>1</v>
      </c>
    </row>
    <row r="37" spans="1:3" x14ac:dyDescent="0.25">
      <c r="A37" s="95"/>
      <c r="B37" s="37" t="s">
        <v>40</v>
      </c>
      <c r="C37" s="34">
        <v>0</v>
      </c>
    </row>
    <row r="38" spans="1:3" x14ac:dyDescent="0.25">
      <c r="A38" s="95"/>
      <c r="B38" s="37" t="s">
        <v>97</v>
      </c>
      <c r="C38" s="33">
        <v>1</v>
      </c>
    </row>
    <row r="39" spans="1:3" x14ac:dyDescent="0.25">
      <c r="A39" s="24" t="s">
        <v>98</v>
      </c>
      <c r="B39" s="107">
        <f>IFERROR(B20*(VLOOKUP(B18,E15:F17,2,0)),16666)</f>
        <v>0</v>
      </c>
      <c r="C39" s="107"/>
    </row>
    <row r="40" spans="1:3" ht="93" customHeight="1" x14ac:dyDescent="0.25">
      <c r="A40" s="36" t="s">
        <v>99</v>
      </c>
      <c r="B40" s="108"/>
      <c r="C40" s="109"/>
    </row>
    <row r="41" spans="1:3" ht="211.5" customHeight="1" x14ac:dyDescent="0.25">
      <c r="A41" s="36" t="s">
        <v>100</v>
      </c>
      <c r="B41" s="105"/>
      <c r="C41" s="106"/>
    </row>
    <row r="42" spans="1:3" ht="26.1" customHeight="1" x14ac:dyDescent="0.25">
      <c r="A42" s="43" t="s">
        <v>101</v>
      </c>
      <c r="B42" s="43"/>
      <c r="C42" s="43"/>
    </row>
    <row r="43" spans="1:3" x14ac:dyDescent="0.25">
      <c r="A43" s="42" t="s">
        <v>102</v>
      </c>
      <c r="B43" s="104"/>
      <c r="C43" s="104"/>
    </row>
    <row r="44" spans="1:3" ht="41.1" customHeight="1" x14ac:dyDescent="0.25">
      <c r="A44" s="42" t="s">
        <v>103</v>
      </c>
      <c r="B44" s="104"/>
      <c r="C44" s="10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4" t="s">
        <v>104</v>
      </c>
      <c r="B1" s="74"/>
      <c r="C1" s="74"/>
    </row>
    <row r="2" spans="1:3" x14ac:dyDescent="0.25">
      <c r="A2" s="20" t="s">
        <v>34</v>
      </c>
      <c r="B2" s="75" t="str">
        <f>'AUTOS NOTA 324'!B2:C2</f>
        <v xml:space="preserve">SINIESTRO   LEGIS </v>
      </c>
      <c r="C2" s="76"/>
    </row>
    <row r="3" spans="1:3" x14ac:dyDescent="0.25">
      <c r="A3" s="5" t="s">
        <v>1</v>
      </c>
      <c r="B3" s="61" t="str">
        <f>'AUTOS  NOTA 322'!B2:C2</f>
        <v>760013103004-2024-00104-00</v>
      </c>
      <c r="C3" s="61"/>
    </row>
    <row r="4" spans="1:3" x14ac:dyDescent="0.25">
      <c r="A4" s="5" t="s">
        <v>2</v>
      </c>
      <c r="B4" s="61" t="str">
        <f>'AUTOS  NOTA 322'!B3:C3</f>
        <v>JUZGADO CUARTO CIVIL DEL CIRCUITO DE CALI</v>
      </c>
      <c r="C4" s="61"/>
    </row>
    <row r="5" spans="1:3" x14ac:dyDescent="0.25">
      <c r="A5" s="5" t="s">
        <v>3</v>
      </c>
      <c r="B5" s="61" t="str">
        <f>'AUTOS  NOTA 322'!B4:C4</f>
        <v xml:space="preserve">1. Hernán Correa Ahunca, C.C. 94.417.673 (conductor vehículo TMP104)
2. Lina María Mejía Gómez, C.C. 67.010.660 (propietaria vehículo TMP104)
3. Allianz Seguros S.A. (aseguradora vehículo TMP104)
</v>
      </c>
      <c r="C5" s="61"/>
    </row>
    <row r="6" spans="1:3" ht="15" customHeight="1" x14ac:dyDescent="0.25">
      <c r="A6" s="5" t="s">
        <v>4</v>
      </c>
      <c r="B6" s="61"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61"/>
    </row>
    <row r="7" spans="1:3" ht="15" customHeight="1" x14ac:dyDescent="0.25">
      <c r="A7" s="5" t="s">
        <v>5</v>
      </c>
      <c r="B7" s="61" t="str">
        <f>'AUTOS  NOTA 322'!B6:C6</f>
        <v>DEMANDA DIRECTA</v>
      </c>
      <c r="C7" s="61"/>
    </row>
    <row r="8" spans="1:3" ht="15" customHeight="1" x14ac:dyDescent="0.25">
      <c r="A8" s="31" t="s">
        <v>36</v>
      </c>
      <c r="B8" s="61" t="str">
        <f>'AUTOS  NOTA 322'!B7:C8</f>
        <v>Edison Ballesteros Olave</v>
      </c>
      <c r="C8" s="61"/>
    </row>
    <row r="9" spans="1:3" ht="18.95" customHeight="1" x14ac:dyDescent="0.25">
      <c r="A9" s="5" t="s">
        <v>105</v>
      </c>
      <c r="B9" s="61"/>
      <c r="C9" s="61"/>
    </row>
    <row r="10" spans="1:3" x14ac:dyDescent="0.25">
      <c r="A10" s="7" t="s">
        <v>89</v>
      </c>
      <c r="B10" s="116">
        <f>'AUTOS NOTA 324'!B20:C20</f>
        <v>0</v>
      </c>
      <c r="C10" s="116"/>
    </row>
    <row r="11" spans="1:3" x14ac:dyDescent="0.25">
      <c r="A11" s="7" t="s">
        <v>106</v>
      </c>
      <c r="B11" s="117">
        <f>'AUTOS NOTA 324'!B39:C39</f>
        <v>0</v>
      </c>
      <c r="C11" s="61"/>
    </row>
    <row r="12" spans="1:3" ht="30" x14ac:dyDescent="0.25">
      <c r="A12" s="7" t="s">
        <v>107</v>
      </c>
      <c r="B12" s="114"/>
      <c r="C12" s="115"/>
    </row>
    <row r="13" spans="1:3" ht="45" x14ac:dyDescent="0.25">
      <c r="A13" s="5" t="s">
        <v>108</v>
      </c>
      <c r="B13" s="61"/>
      <c r="C13" s="61"/>
    </row>
    <row r="14" spans="1:3" ht="45" x14ac:dyDescent="0.25">
      <c r="A14" s="5" t="s">
        <v>109</v>
      </c>
      <c r="B14" s="61"/>
      <c r="C14" s="61"/>
    </row>
    <row r="15" spans="1:3" x14ac:dyDescent="0.25">
      <c r="A15" s="5" t="s">
        <v>110</v>
      </c>
      <c r="B15" s="6"/>
      <c r="C15" s="6"/>
    </row>
    <row r="16" spans="1:3" x14ac:dyDescent="0.25">
      <c r="A16" s="7" t="s">
        <v>111</v>
      </c>
      <c r="B16" s="61"/>
      <c r="C16" s="61"/>
    </row>
    <row r="17" spans="1:3" x14ac:dyDescent="0.25">
      <c r="A17" s="6" t="s">
        <v>112</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5">
      <c r="A3" t="s">
        <v>128</v>
      </c>
      <c r="C3" t="s">
        <v>129</v>
      </c>
      <c r="D3" s="2" t="s">
        <v>130</v>
      </c>
      <c r="E3" s="1" t="s">
        <v>131</v>
      </c>
      <c r="F3" s="2" t="s">
        <v>85</v>
      </c>
      <c r="G3" s="4">
        <v>0.3</v>
      </c>
      <c r="H3" t="s">
        <v>132</v>
      </c>
      <c r="I3" t="s">
        <v>133</v>
      </c>
      <c r="L3" s="30" t="s">
        <v>8</v>
      </c>
      <c r="M3" t="s">
        <v>134</v>
      </c>
      <c r="N3" t="s">
        <v>124</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92</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3.xml><?xml version="1.0" encoding="utf-8"?>
<ds:datastoreItem xmlns:ds="http://schemas.openxmlformats.org/officeDocument/2006/customXml" ds:itemID="{F45074D7-AEE7-4C2E-9709-DA873087EC2C}">
  <ds:schemaRefs>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2024-06-24T16:55:03Z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