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C:\Users\Angela Maria Arango\Downloads\"/>
    </mc:Choice>
  </mc:AlternateContent>
  <xr:revisionPtr revIDLastSave="0" documentId="13_ncr:1_{4E05ECF0-03A4-4018-A9D3-BC546F64AD71}" xr6:coauthVersionLast="47" xr6:coauthVersionMax="47" xr10:uidLastSave="{00000000-0000-0000-0000-000000000000}"/>
  <bookViews>
    <workbookView xWindow="-120" yWindow="-120" windowWidth="29040" windowHeight="1572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<sst xmlns="http://schemas.openxmlformats.org/spreadsheetml/2006/main" count="250" uniqueCount="178">
  <si>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</si>
  <si>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</si>
  <si>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</si>
  <si>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</si>
  <si>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</si>
  <si>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</si>
  <si>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</si>
  <si>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</si>
  <si>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</si>
  <si>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</si>
  <si>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</si>
  <si>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</si>
  <si>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</si>
  <si>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</si>
  <si>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</si>
  <si>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</si>
  <si>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</si>
  <si>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</si>
  <si>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</si>
  <si>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</si>
  <si>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</si>
  <si>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</si>
  <si>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</si>
  <si>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</si>
  <si>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</si>
  <si>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</si>
  <si>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</si>
  <si>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</si>
  <si>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</si>
  <si>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</si>
  <si>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</si>
  <si>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</si>
  <si>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</si>
  <si>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</si>
  <si>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</si>
  <si>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</si>
  <si>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</si>
  <si>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</si>
  <si>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</si>
  <si>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</si>
  <si>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</si>
  <si>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</si>
  <si>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</si>
  <si>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</si>
  <si>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</si>
  <si>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</si>
  <si>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</si>
  <si>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</si>
  <si>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</si>
  <si>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</si>
  <si>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</si>
  <si>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</si>
  <si>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</si>
  <si>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</si>
  <si>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</si>
  <si>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</si>
  <si>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</si>
  <si>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</si>
  <si>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</si>
  <si>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</si>
  <si>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</si>
  <si>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</si>
  <si>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</si>
  <si>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</si>
  <si>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</si>
  <si>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</si>
  <si>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</si>
  <si>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</si>
  <si>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</si>
  <si>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</si>
  <si>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</si>
  <si>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</si>
  <si>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</si>
  <si>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</si>
  <si>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</si>
  <si>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</si>
  <si>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</si>
  <si>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</si>
  <si>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</si>
  <si>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</si>
  <si>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</si>
  <si>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</si>
  <si>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</si>
  <si>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</si>
  <si>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</si>
  <si>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</si>
  <si>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</si>
  <si>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</si>
  <si>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</si>
  <si>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</si>
  <si>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</si>
  <si>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</si>
  <si>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</si>
  <si>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</si>
  <si>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</si>
  <si>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</si>
  <si>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</si>
  <si>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</si>
  <si>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</si>
  <si>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</si>
  <si>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</si>
  <si>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</si>
  <si>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</si>
  <si>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</si>
  <si>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</si>
  <si>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</si>
  <si>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</si>
  <si>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</si>
  <si>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</si>
  <si>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</si>
  <si>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</si>
  <si>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</si>
  <si>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</si>
  <si>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</si>
  <si>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</si>
  <si>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</si>
  <si>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</si>
  <si>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</si>
  <si>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</si>
  <si>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</si>
  <si>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</si>
  <si>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</si>
  <si>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</si>
  <si>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</si>
  <si>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</si>
  <si>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</si>
  <si>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</si>
  <si>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</si>
  <si>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</si>
  <si>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</si>
  <si>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</si>
  <si>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</si>
  <si>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</si>
  <si>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</si>
  <si>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</si>
  <si>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</si>
  <si>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</si>
  <si>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</si>
  <si>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</si>
  <si>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</si>
  <si>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</si>
  <si>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</si>
  <si>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</si>
  <si>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</si>
  <si>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</si>
  <si>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</si>
  <si>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</si>
  <si>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</si>
  <si>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</si>
  <si>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</si>
  <si>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</si>
  <si>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</si>
  <si>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</si>
  <si>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</si>
  <si>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t>41396318900120240002000</t>
  </si>
  <si>
    <t>Juzgado Primero (1°) del Circuito Promiscuo de La Plata</t>
  </si>
  <si>
    <t>Cristian Camilo Valencia Chaguendo
Bancolombia S.A.
Deybison Monje Grijalva
Allianz Seguros S.A.</t>
  </si>
  <si>
    <t>Maydi Andrea Quintero Ramirez (Victima Directa).</t>
  </si>
  <si>
    <t>N/A</t>
  </si>
  <si>
    <t>21 de febrero de 2023</t>
  </si>
  <si>
    <t>16 de enero de 2024</t>
  </si>
  <si>
    <t>12 de febrero de 2024</t>
  </si>
  <si>
    <t>THQ692</t>
  </si>
  <si>
    <t>022992095/237</t>
  </si>
  <si>
    <t>Sin información.</t>
  </si>
  <si>
    <t xml:space="preserve">1. El 21 de febrero de 2023 a las 3:40 am ocurrió un accidente de tránsito en la vía Neiva - Castilla KM 90+620 en el que se vieron involucrados los vehiculos de placas THQ692, THQ545 y el vehiculo de placas WHO083.
2. De conformidad con la hipotesis registrada en el IPAT, se condificó la causa del accidente de tránsito No. 157 relacionada con la invasión de carril en sentido contrario atribuida al conductor del vehiculo de placas THQ692.
3. Que como consencuencia del accidente de tránsito, se le causaron daños materiales al vehiculo de placas THQ454 de propiedad de la demandante  tales como: Conjunto delantero, cabina, puerta izquierda, puerta derecha, pánoramica y daños internos, así como lucro cesante a la reclamante. </t>
  </si>
  <si>
    <t>16 de julio de 2024</t>
  </si>
  <si>
    <t xml:space="preserve">124007884   APJ32468 </t>
  </si>
  <si>
    <t>22992095/237</t>
  </si>
  <si>
    <t>10/08/2022 hasta las 24:00 horas del
09/08/2023</t>
  </si>
  <si>
    <t>X</t>
  </si>
  <si>
    <t>Intereses moratorios</t>
  </si>
  <si>
    <r>
      <t xml:space="preserve">INDIQUE LA PLACA- </t>
    </r>
    <r>
      <rPr>
        <sz val="11"/>
        <color rgb="FFFF0000"/>
        <rFont val="Calibri"/>
        <family val="2"/>
        <scheme val="minor"/>
      </rPr>
      <t>THQ454</t>
    </r>
  </si>
  <si>
    <t>Se pidieron pero no se tasaron.</t>
  </si>
  <si>
    <t>EXCEPCIONES DE FONDO FRENTE A LA RESPONSABILIDAD
1. INEXISTENCIA DE RESPONSABILIDAD POR LA FALTA DE ACREDITACIÓN DEL NEXO CAUSAL.
2. INEXISTENCIA DE RESPONSABILIDAD POR LA CONFIGURACIÓN DEL EXIMENTE “EL HECHO DE UN TERCERO” 
3. ANULACIÓN DE LA PRESUNCIÓN DE CULPA COMO CONSECUENCIA DE LA CONCURRENCIA DE ACTIVIDADES PELIGROSAS.
4. REDUCCIÓN DE LA INDEMNIZACIÓN COMO CONSECUENCIA DE LA INCIDENCIA DE LA CONDUCTA DE LA VÍCTIMA EN LA PRODUCCIÓN DEL DAÑO.
5. IMPROCEDENCIA DEL RECONOCIMIENTO DEL DAÑO EMERGENTE ALEGADO.
6. IMPROCEDENCIA DEL RECONOCIMIENTO DEL LUCRO CESANTE ALEGADO.
7. IMPROCEDENCIA DEL COBRO DE INTERESES MORATORIOS.
8. AUSENCIA DE SOLIDARIDAD DEL CONTRATO DE SEGURO CELEBRADO CON ALLIANZ SEGUROS S.A.
9. GENÉRICA O INNOMINADA.
EXCEPCIONES DE FONDO FRENTE AL CONTRATO DE SEGURO
1. INEXISTENCIA DE OBLIGACIÓN DE INDEMNIZAR POR INCUMPLIMIENTO DE LAS CARGAS DEL ARTÍCULO 1077 DEL CÓDIGO DE COMERCIO.
2. RIESGOS EXPRESAMENTE EXCLUIDOS EN LA PÓLIZA DE SEGURO AUTOS CLÓNICO PESADOS No. 022992095 / 237
3. SUJECIÓN A LAS CONDICIONES PARTICULARES Y GENERALES DEL CONTRATO DE SEGURO, EL CLAUSULADO Y LOS AMPAROS.
4. CARÁCTER MERAMENTE INDEMNIZATORIO DE LOS CONTRATOS DE SEGURO.
5. EN CUALQUIER CASO, DE NINGUNA FORMA SE PODRÁ EXCEDER EL LÍMITE DEL VALOR ASEGURADO.
6. DISPONIBILIDAD DEL VALOR ASEGURADO.
7. GENERICA O INNOMINADA Y OTRAS.</t>
  </si>
  <si>
    <t>N/A (RCE Daños)</t>
  </si>
  <si>
    <t>La contingencia se califica como PROBABLE toda vez que se encuentra acreditada la responsabilidad del asegurado en la ocurrencia del accidente. 
Lo primero que debe tomarse en consideración es que la Póliza de Seguro Autos Clónico Pesados No. 022992095 / 237, cuyo principal asegurado es BANCOLOMBIA S.A. y su segundo asegurado es el señor Deybison Monje Grijalva, presta cobertura temporal y material, de conformidad con los hechos y pretensiones expuestas en el líbelo de la demanda. Frente a la cobertura temporal, debe señalarse que el hecho, esto es, el accidente de tránsito en el cual se le causaron afectaciones al vehículo de placas THQ454, ocurrió el 21 de febrero de 2023, es decir, acaeció dentro de la vigencia de la Póliza comprendida entre el 10 de agosto de 2022 y el 09 de agosto de 2023. Aunado a ello, presta cobertura material en tanto ampara la responsabilidad civil extracontractual, pretensión que se le endilga al asegurado.
Por otro lado, frente a la obligación indemnizatoria de la Compañía, debe indicarse que la responsabilidad del asegurado se encuentra acréditada desde la codificación del IPAT, en el que se le atrubuyó la hipótesis 157 "Invasión del carril en sentido contrario", máxime cuando en el formato de Ajustadores Públicos Ltda Consultores de Seguros se determinó como causa del accidente la invasión del carril en sentido contrario en la vía Neiva- Castilla por parte del conductor del vehiculo asegurado, por causa de un micro sueño mientras conducía. Atendiendo a esta circunstancia, debe advertirse que por parte de ALLIANZ SEGUROS S.A. ya se han efectuado ofrecimientos a la propietaria del vehiculo afectado. No obstante, la controversia tiene origen en el desacuerdo por parte de la demandante respecto al valor que se le ofrece, por cuanto aduce que la reparación del vehículo como daño emergente más el lucro cesante ocacionados ($232.180.574) superan las sumas ofertadas por la Compañía Aseguradora, tomando en consideración que el último ofrecimiento autizado* ascendió a la suma de $110.000.000. En ese sentido existiría obligación condicional de la Compañía de pagar el siniestro a los demandantes con cargo al amparo de responsabilidad civil extracontractual.
Todo lo anterior, sin perjuicio del carácter contingente del proceso.</t>
  </si>
  <si>
    <t>Como liquidación objetiva de las pretensiones se estima un monto de $193.087.134 teniendo en cuenta lo siguiente:
1. Daño emergente: De acuerdo con las facturas de venta que corroboran el pago (comprobantes de egresos correspondientes) del arreglo al vehículo de placas THQ454, encontramos que el verdadero valor de la reparación del automotor asciende a la suma de $96.645.381. En ese sentido, no se tendrá en cuenta el valor que se desprende de simples cotizaciones identificadas como:  FEL48 y cotización Scania - Certificado Coomotor-, toda vez que no vienen acompañada de la prueba de su pago o documento equivalente que de cuenta de su pago conforme se dispone en los artículos 615 y 617 del Estatuto Tributario, es decir, no corroboran el gasto en que incurrió la parte actora. Además, tampoco se tendrá en cuenta el valor pretendido por conceptos de sobregiros a Coomotor en la suma de $19.698.118, en tanto lo certificado no corresponde a un gasto o egreso que deba ser tenido en cuenta para advertir un perjuicio. Ello en tanto la descripción de los gastos en que se soporta tal emolumento no cuenta con ningún respaldo lógico. Pues obsérvese que de la documentación adjunta se observan conceptos tales como “combustibles, refrigerios, peajes, entre otros”, pero el vehículo estuvo en cese total de movilidad y consecuentemente de la actividad económica. 
2. Lucro Cesante: Será reconocido el lucro cesante pretendido en la suma de $59.897.130. Ello teniendo en cuenta que con la documentación allegada con el traslado de las excepciones propuestas en representación de la compañía, se puede calcular el ingreso promedio dejado de percibir para el 21 de  febrero y hasta el 31 marzo de 2023 (Tiempo en que cesó la actividad del vehiculo). Tomando como base la liquidación de ingresos y egresos del vehiculo de placas THQ454 entre el 1 de diciembre de 2022 y hasta el 31 de mayo de 2023 de $46.074.716, se tendrán en cuenta para liquidar los 39 días que el vehiculo estuvo inmovilizado, es decir, la suma de $59.897.130.
3. Intereses moratorios: Se tendrá en cuenta por intereses moratorios la suma de $38.344.623 contados desde el mes siguiente a la fecha de reclamación a la aseguradora, esto es, a partir del 07 de noviembre de 2021, hasta la fecha de presentación del presente informe.
4. Deducible: A la suma de $194.887.134 se le resta el valor de  $1.800.000 contemplado en la póliza como valor del deducible para el amparo de Responsabilidad Civil Extracontractual, lo cual da como resultado la suma de $193.087.134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</si>
</sst>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1" xfId="0" applyBorder="1" applyAlignment="1">
      <alignment horizontal="justify" vertical="top" wrapText="1"/>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3</xdr:col>
      <xdr:colOff>0</xdr:colOff>
      <xdr:row>88</xdr:row>
      <xdr:rowOff>10537</xdr:rowOff>
    </xdr:to>
    <xdr:pic>
      <xdr:nvPicPr>
        <xdr:cNvPr id="2" name="Imagen 1">
          <a:extLst>
            <a:ext uri="{FF2B5EF4-FFF2-40B4-BE49-F238E27FC236}">
              <a16:creationId xmlns:a16="http://schemas.microsoft.com/office/drawing/2014/main" id="{8FEA16DF-7D93-36C6-E5ED-7187F8AFE71A}"/>
            </a:ext>
          </a:extLst>
        </xdr:cNvPr>
        <xdr:cNvPicPr>
          <a:picLocks noChangeAspect="1"/>
        </xdr:cNvPicPr>
      </xdr:nvPicPr>
      <xdr:blipFill>
        <a:blip xmlns:r="http://schemas.openxmlformats.org/officeDocument/2006/relationships" r:embed="rId1"/>
        <a:stretch>
          <a:fillRect/>
        </a:stretch>
      </xdr:blipFill>
      <xdr:spPr>
        <a:xfrm>
          <a:off x="0" y="9582150"/>
          <a:ext cx="11430000" cy="724953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110" zoomScaleNormal="110" workbookViewId="0">
      <selection activeCell="B8" sqref="B8:C8"/>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51" t="s">
        <v>0</v>
      </c>
      <c r="B1" s="51"/>
      <c r="C1" s="51"/>
    </row>
    <row r="2" spans="1:3" x14ac:dyDescent="0.25">
      <c r="A2" s="5" t="s">
        <v>1</v>
      </c>
      <c r="B2" s="54" t="s">
        <v>154</v>
      </c>
      <c r="C2" s="55"/>
    </row>
    <row r="3" spans="1:3" x14ac:dyDescent="0.25">
      <c r="A3" s="5" t="s">
        <v>2</v>
      </c>
      <c r="B3" s="52" t="s">
        <v>155</v>
      </c>
      <c r="C3" s="53"/>
    </row>
    <row r="4" spans="1:3" x14ac:dyDescent="0.25">
      <c r="A4" s="5" t="s">
        <v>3</v>
      </c>
      <c r="B4" s="56" t="s">
        <v>156</v>
      </c>
      <c r="C4" s="53"/>
    </row>
    <row r="5" spans="1:3" ht="31.5" customHeight="1" x14ac:dyDescent="0.25">
      <c r="A5" s="5" t="s">
        <v>4</v>
      </c>
      <c r="B5" s="52" t="s">
        <v>157</v>
      </c>
      <c r="C5" s="53"/>
    </row>
    <row r="6" spans="1:3" x14ac:dyDescent="0.25">
      <c r="A6" s="5" t="s">
        <v>5</v>
      </c>
      <c r="B6" s="47" t="s">
        <v>122</v>
      </c>
      <c r="C6" s="47"/>
    </row>
    <row r="7" spans="1:3" x14ac:dyDescent="0.25">
      <c r="A7" s="27" t="s">
        <v>6</v>
      </c>
      <c r="B7" s="52" t="s">
        <v>147</v>
      </c>
      <c r="C7" s="53"/>
    </row>
    <row r="8" spans="1:3" ht="23.1" customHeight="1" x14ac:dyDescent="0.25">
      <c r="A8" s="28" t="s">
        <v>138</v>
      </c>
      <c r="B8" s="47" t="s">
        <v>175</v>
      </c>
      <c r="C8" s="47"/>
    </row>
    <row r="9" spans="1:3" x14ac:dyDescent="0.25">
      <c r="A9" s="28" t="s">
        <v>132</v>
      </c>
      <c r="B9" s="47" t="s">
        <v>158</v>
      </c>
      <c r="C9" s="47"/>
    </row>
    <row r="10" spans="1:3" x14ac:dyDescent="0.25">
      <c r="A10" s="28" t="s">
        <v>7</v>
      </c>
      <c r="B10" s="47" t="s">
        <v>158</v>
      </c>
      <c r="C10" s="47"/>
    </row>
    <row r="11" spans="1:3" ht="30" customHeight="1" x14ac:dyDescent="0.25">
      <c r="A11" s="29" t="s">
        <v>8</v>
      </c>
      <c r="B11" s="47" t="s">
        <v>158</v>
      </c>
      <c r="C11" s="47"/>
    </row>
    <row r="12" spans="1:3" ht="30" customHeight="1" x14ac:dyDescent="0.25">
      <c r="A12" s="5" t="s">
        <v>9</v>
      </c>
      <c r="B12" s="47" t="s">
        <v>158</v>
      </c>
      <c r="C12" s="47"/>
    </row>
    <row r="13" spans="1:3" x14ac:dyDescent="0.25">
      <c r="A13" s="5" t="s">
        <v>10</v>
      </c>
      <c r="B13" s="47" t="s">
        <v>158</v>
      </c>
      <c r="C13" s="47"/>
    </row>
    <row r="14" spans="1:3" x14ac:dyDescent="0.25">
      <c r="A14" s="5" t="s">
        <v>11</v>
      </c>
      <c r="B14" s="47" t="s">
        <v>158</v>
      </c>
      <c r="C14" s="47"/>
    </row>
    <row r="15" spans="1:3" x14ac:dyDescent="0.25">
      <c r="A15" s="5" t="s">
        <v>144</v>
      </c>
      <c r="B15" s="47" t="s">
        <v>158</v>
      </c>
      <c r="C15" s="47"/>
    </row>
    <row r="16" spans="1:3" x14ac:dyDescent="0.25">
      <c r="A16" s="5" t="s">
        <v>12</v>
      </c>
      <c r="B16" s="47" t="s">
        <v>158</v>
      </c>
      <c r="C16" s="47"/>
    </row>
    <row r="17" spans="1:3" ht="15" customHeight="1" x14ac:dyDescent="0.25">
      <c r="A17" s="5" t="s">
        <v>13</v>
      </c>
      <c r="B17" s="47" t="s">
        <v>158</v>
      </c>
      <c r="C17" s="47"/>
    </row>
    <row r="18" spans="1:3" x14ac:dyDescent="0.25">
      <c r="A18" s="5" t="s">
        <v>15</v>
      </c>
      <c r="B18" s="47" t="s">
        <v>158</v>
      </c>
      <c r="C18" s="47"/>
    </row>
    <row r="19" spans="1:3" ht="18.75" customHeight="1" x14ac:dyDescent="0.25">
      <c r="A19" s="5" t="s">
        <v>16</v>
      </c>
      <c r="B19" s="47" t="s">
        <v>158</v>
      </c>
      <c r="C19" s="47"/>
    </row>
    <row r="20" spans="1:3" x14ac:dyDescent="0.25">
      <c r="A20" s="5" t="s">
        <v>133</v>
      </c>
      <c r="B20" s="47" t="s">
        <v>158</v>
      </c>
      <c r="C20" s="47"/>
    </row>
    <row r="21" spans="1:3" ht="17.25" customHeight="1" x14ac:dyDescent="0.25">
      <c r="A21" s="5" t="s">
        <v>17</v>
      </c>
      <c r="B21" s="47" t="s">
        <v>158</v>
      </c>
      <c r="C21" s="47"/>
    </row>
    <row r="22" spans="1:3" x14ac:dyDescent="0.25">
      <c r="A22" s="28" t="s">
        <v>19</v>
      </c>
      <c r="B22" s="44" t="s">
        <v>159</v>
      </c>
      <c r="C22" s="44"/>
    </row>
    <row r="23" spans="1:3" x14ac:dyDescent="0.25">
      <c r="A23" s="28" t="s">
        <v>20</v>
      </c>
      <c r="B23" s="46" t="s">
        <v>160</v>
      </c>
      <c r="C23" s="44"/>
    </row>
    <row r="24" spans="1:3" x14ac:dyDescent="0.25">
      <c r="A24" s="28" t="s">
        <v>21</v>
      </c>
      <c r="B24" s="46" t="s">
        <v>161</v>
      </c>
      <c r="C24" s="44"/>
    </row>
    <row r="25" spans="1:3" x14ac:dyDescent="0.25">
      <c r="A25" s="57" t="s">
        <v>146</v>
      </c>
      <c r="B25" s="44" t="s">
        <v>165</v>
      </c>
      <c r="C25" s="45"/>
    </row>
    <row r="26" spans="1:3" x14ac:dyDescent="0.25">
      <c r="A26" s="57"/>
      <c r="B26" s="45"/>
      <c r="C26" s="45"/>
    </row>
    <row r="27" spans="1:3" ht="100.5" customHeight="1" x14ac:dyDescent="0.25">
      <c r="A27" s="57"/>
      <c r="B27" s="45"/>
      <c r="C27" s="45"/>
    </row>
    <row r="28" spans="1:3" x14ac:dyDescent="0.25">
      <c r="A28" s="28" t="s">
        <v>23</v>
      </c>
      <c r="B28" s="45" t="s">
        <v>164</v>
      </c>
      <c r="C28" s="45"/>
    </row>
    <row r="29" spans="1:3" x14ac:dyDescent="0.25">
      <c r="A29" s="28" t="s">
        <v>24</v>
      </c>
      <c r="B29" s="45" t="s">
        <v>164</v>
      </c>
      <c r="C29" s="45"/>
    </row>
    <row r="30" spans="1:3" x14ac:dyDescent="0.25">
      <c r="A30" s="28" t="s">
        <v>25</v>
      </c>
      <c r="B30" s="45" t="s">
        <v>162</v>
      </c>
      <c r="C30" s="45"/>
    </row>
    <row r="31" spans="1:3" x14ac:dyDescent="0.25">
      <c r="A31" s="28" t="s">
        <v>134</v>
      </c>
      <c r="B31" s="45" t="s">
        <v>163</v>
      </c>
      <c r="C31" s="45"/>
    </row>
    <row r="32" spans="1:3" x14ac:dyDescent="0.25">
      <c r="A32" s="28" t="s">
        <v>26</v>
      </c>
      <c r="B32" s="49">
        <v>45462</v>
      </c>
      <c r="C32" s="50"/>
    </row>
    <row r="33" spans="1:3" x14ac:dyDescent="0.25">
      <c r="A33" s="5" t="s">
        <v>27</v>
      </c>
      <c r="B33" s="48">
        <v>45462</v>
      </c>
      <c r="C33" s="48"/>
    </row>
    <row r="34" spans="1:3" ht="45" x14ac:dyDescent="0.25">
      <c r="A34" s="5" t="s">
        <v>135</v>
      </c>
      <c r="B34" s="48" t="s">
        <v>166</v>
      </c>
      <c r="C34" s="47"/>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15" zoomScaleNormal="100" workbookViewId="0">
      <selection activeCell="C45" sqref="C45"/>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58" t="s">
        <v>28</v>
      </c>
      <c r="B1" s="58"/>
      <c r="C1" s="58"/>
    </row>
    <row r="2" spans="1:3" ht="15.75" customHeight="1" x14ac:dyDescent="0.25">
      <c r="A2" s="20" t="s">
        <v>29</v>
      </c>
      <c r="B2" s="60" t="s">
        <v>167</v>
      </c>
      <c r="C2" s="61"/>
    </row>
    <row r="3" spans="1:3" s="2" customFormat="1" x14ac:dyDescent="0.25">
      <c r="A3" s="5" t="s">
        <v>1</v>
      </c>
      <c r="B3" s="47" t="str">
        <f>'AUTOS  NOTA 322'!B2:C2</f>
        <v>41396318900120240002000</v>
      </c>
      <c r="C3" s="47"/>
    </row>
    <row r="4" spans="1:3" s="2" customFormat="1" x14ac:dyDescent="0.25">
      <c r="A4" s="5" t="s">
        <v>2</v>
      </c>
      <c r="B4" s="47" t="str">
        <f>'AUTOS  NOTA 322'!B3:C3</f>
        <v>Juzgado Primero (1°) del Circuito Promiscuo de La Plata</v>
      </c>
      <c r="C4" s="47"/>
    </row>
    <row r="5" spans="1:3" s="2" customFormat="1" x14ac:dyDescent="0.25">
      <c r="A5" s="5" t="s">
        <v>3</v>
      </c>
      <c r="B5" s="47" t="str">
        <f>'AUTOS  NOTA 322'!B4:C4</f>
        <v>Cristian Camilo Valencia Chaguendo
Bancolombia S.A.
Deybison Monje Grijalva
Allianz Seguros S.A.</v>
      </c>
      <c r="C5" s="47"/>
    </row>
    <row r="6" spans="1:3" s="2" customFormat="1" x14ac:dyDescent="0.25">
      <c r="A6" s="5" t="s">
        <v>4</v>
      </c>
      <c r="B6" s="47" t="str">
        <f>'AUTOS  NOTA 322'!B5:C5</f>
        <v>Maydi Andrea Quintero Ramirez (Victima Directa).</v>
      </c>
      <c r="C6" s="47"/>
    </row>
    <row r="7" spans="1:3" s="2" customFormat="1" x14ac:dyDescent="0.25">
      <c r="A7" s="5" t="s">
        <v>5</v>
      </c>
      <c r="B7" s="47" t="str">
        <f>'AUTOS  NOTA 322'!B6:C6</f>
        <v>DEMANDA DIRECTA</v>
      </c>
      <c r="C7" s="47"/>
    </row>
    <row r="8" spans="1:3" s="2" customFormat="1" x14ac:dyDescent="0.25">
      <c r="A8" s="31" t="s">
        <v>119</v>
      </c>
      <c r="B8" s="47" t="str">
        <f>'AUTOS  NOTA 322'!B7:C8</f>
        <v>N/A (RCE Daños)</v>
      </c>
      <c r="C8" s="47"/>
    </row>
    <row r="9" spans="1:3" x14ac:dyDescent="0.25">
      <c r="A9" s="20" t="s">
        <v>30</v>
      </c>
      <c r="B9" s="47" t="s">
        <v>168</v>
      </c>
      <c r="C9" s="47"/>
    </row>
    <row r="10" spans="1:3" x14ac:dyDescent="0.25">
      <c r="A10" s="20" t="s">
        <v>22</v>
      </c>
      <c r="B10" s="47" t="s">
        <v>147</v>
      </c>
      <c r="C10" s="47"/>
    </row>
    <row r="11" spans="1:3" x14ac:dyDescent="0.25">
      <c r="A11" s="20" t="s">
        <v>31</v>
      </c>
      <c r="B11" s="74">
        <v>4000000000</v>
      </c>
      <c r="C11" s="75"/>
    </row>
    <row r="12" spans="1:3" x14ac:dyDescent="0.25">
      <c r="A12" s="20" t="s">
        <v>137</v>
      </c>
      <c r="B12" s="74">
        <v>1800000</v>
      </c>
      <c r="C12" s="75"/>
    </row>
    <row r="13" spans="1:3" x14ac:dyDescent="0.25">
      <c r="A13" s="20" t="s">
        <v>32</v>
      </c>
      <c r="B13" s="52" t="s">
        <v>94</v>
      </c>
      <c r="C13" s="53"/>
    </row>
    <row r="14" spans="1:3" x14ac:dyDescent="0.25">
      <c r="A14" s="20" t="s">
        <v>33</v>
      </c>
      <c r="B14" s="59" t="s">
        <v>169</v>
      </c>
      <c r="C14" s="47"/>
    </row>
    <row r="15" spans="1:3" x14ac:dyDescent="0.25">
      <c r="A15" s="20" t="s">
        <v>34</v>
      </c>
      <c r="B15" s="47" t="s">
        <v>35</v>
      </c>
      <c r="C15" s="47"/>
    </row>
    <row r="16" spans="1:3" x14ac:dyDescent="0.25">
      <c r="A16" s="20" t="s">
        <v>36</v>
      </c>
      <c r="B16" s="47" t="s">
        <v>35</v>
      </c>
      <c r="C16" s="47"/>
    </row>
    <row r="17" spans="1:3" x14ac:dyDescent="0.25">
      <c r="A17" s="76" t="s">
        <v>37</v>
      </c>
      <c r="B17" s="47" t="s">
        <v>38</v>
      </c>
      <c r="C17" s="47"/>
    </row>
    <row r="18" spans="1:3" x14ac:dyDescent="0.25">
      <c r="A18" s="77"/>
      <c r="B18" s="10" t="s">
        <v>39</v>
      </c>
      <c r="C18" s="10" t="s">
        <v>40</v>
      </c>
    </row>
    <row r="19" spans="1:3" x14ac:dyDescent="0.25">
      <c r="A19" s="77"/>
      <c r="B19" s="6" t="s">
        <v>143</v>
      </c>
      <c r="C19" s="6"/>
    </row>
    <row r="20" spans="1:3" x14ac:dyDescent="0.25">
      <c r="A20" s="77"/>
      <c r="B20" s="6"/>
      <c r="C20" s="6"/>
    </row>
    <row r="21" spans="1:3" x14ac:dyDescent="0.25">
      <c r="A21" s="78"/>
      <c r="B21" s="6"/>
      <c r="C21" s="6"/>
    </row>
    <row r="22" spans="1:3" x14ac:dyDescent="0.25">
      <c r="A22" s="20" t="s">
        <v>41</v>
      </c>
      <c r="B22" s="47" t="s">
        <v>45</v>
      </c>
      <c r="C22" s="47"/>
    </row>
    <row r="23" spans="1:3" x14ac:dyDescent="0.25">
      <c r="A23" s="20" t="s">
        <v>42</v>
      </c>
      <c r="B23" s="60" t="s">
        <v>45</v>
      </c>
      <c r="C23" s="61"/>
    </row>
    <row r="24" spans="1:3" x14ac:dyDescent="0.25">
      <c r="A24" s="20" t="s">
        <v>43</v>
      </c>
      <c r="B24" s="47" t="s">
        <v>106</v>
      </c>
      <c r="C24" s="47"/>
    </row>
    <row r="25" spans="1:3" x14ac:dyDescent="0.25">
      <c r="A25" s="20" t="s">
        <v>44</v>
      </c>
      <c r="B25" s="47" t="s">
        <v>35</v>
      </c>
      <c r="C25" s="47"/>
    </row>
    <row r="26" spans="1:3" x14ac:dyDescent="0.25">
      <c r="A26" s="20" t="s">
        <v>46</v>
      </c>
      <c r="B26" s="47">
        <v>100000000</v>
      </c>
      <c r="C26" s="47"/>
    </row>
    <row r="27" spans="1:3" x14ac:dyDescent="0.25">
      <c r="A27" s="19" t="s">
        <v>47</v>
      </c>
      <c r="B27" s="47" t="s">
        <v>45</v>
      </c>
      <c r="C27" s="47"/>
    </row>
    <row r="28" spans="1:3" x14ac:dyDescent="0.25">
      <c r="A28" s="62" t="s">
        <v>48</v>
      </c>
      <c r="B28" s="62"/>
      <c r="C28" s="62"/>
    </row>
    <row r="29" spans="1:3" x14ac:dyDescent="0.25">
      <c r="A29" s="72" t="s">
        <v>49</v>
      </c>
      <c r="B29" s="73"/>
      <c r="C29" s="11" t="s">
        <v>170</v>
      </c>
    </row>
    <row r="30" spans="1:3" x14ac:dyDescent="0.25">
      <c r="A30" s="72" t="s">
        <v>50</v>
      </c>
      <c r="B30" s="73"/>
      <c r="C30" s="11" t="s">
        <v>170</v>
      </c>
    </row>
    <row r="31" spans="1:3" x14ac:dyDescent="0.25">
      <c r="A31" s="72" t="s">
        <v>51</v>
      </c>
      <c r="B31" s="73"/>
      <c r="C31" s="12" t="s">
        <v>170</v>
      </c>
    </row>
    <row r="32" spans="1:3" x14ac:dyDescent="0.25">
      <c r="A32" s="72" t="s">
        <v>52</v>
      </c>
      <c r="B32" s="73"/>
      <c r="C32" s="11"/>
    </row>
    <row r="33" spans="1:3" x14ac:dyDescent="0.25">
      <c r="A33" s="72" t="s">
        <v>53</v>
      </c>
      <c r="B33" s="73"/>
      <c r="C33" s="11"/>
    </row>
    <row r="34" spans="1:3" x14ac:dyDescent="0.25">
      <c r="A34" s="72" t="s">
        <v>54</v>
      </c>
      <c r="B34" s="73"/>
      <c r="C34" s="13"/>
    </row>
    <row r="35" spans="1:3" x14ac:dyDescent="0.25">
      <c r="A35" s="63" t="s">
        <v>55</v>
      </c>
      <c r="B35" s="64"/>
      <c r="C35" s="14"/>
    </row>
    <row r="36" spans="1:3" x14ac:dyDescent="0.25">
      <c r="A36" s="63" t="s">
        <v>56</v>
      </c>
      <c r="B36" s="64"/>
      <c r="C36" s="15"/>
    </row>
    <row r="37" spans="1:3" x14ac:dyDescent="0.25">
      <c r="A37" s="65" t="s">
        <v>57</v>
      </c>
      <c r="B37" s="66"/>
      <c r="C37" s="15"/>
    </row>
    <row r="38" spans="1:3" x14ac:dyDescent="0.25">
      <c r="A38" s="67"/>
      <c r="B38" s="68"/>
      <c r="C38" s="15"/>
    </row>
    <row r="39" spans="1:3" x14ac:dyDescent="0.25">
      <c r="A39" s="69"/>
      <c r="B39" s="70"/>
      <c r="C39" s="15"/>
    </row>
    <row r="40" spans="1:3" x14ac:dyDescent="0.25">
      <c r="A40" s="71" t="s">
        <v>58</v>
      </c>
      <c r="B40" s="71"/>
      <c r="C40" s="71"/>
    </row>
    <row r="41" spans="1:3" x14ac:dyDescent="0.25">
      <c r="A41" s="17" t="s">
        <v>59</v>
      </c>
      <c r="B41" s="18"/>
      <c r="C41" s="15" t="s">
        <v>170</v>
      </c>
    </row>
    <row r="42" spans="1:3" x14ac:dyDescent="0.25">
      <c r="A42" s="63" t="s">
        <v>60</v>
      </c>
      <c r="B42" s="64"/>
      <c r="C42" s="15"/>
    </row>
    <row r="43" spans="1:3" x14ac:dyDescent="0.25">
      <c r="A43" s="63" t="s">
        <v>61</v>
      </c>
      <c r="B43" s="64"/>
      <c r="C43" s="15"/>
    </row>
    <row r="44" spans="1:3" x14ac:dyDescent="0.25">
      <c r="A44" s="17" t="s">
        <v>62</v>
      </c>
      <c r="B44" s="18"/>
      <c r="C44" s="15"/>
    </row>
    <row r="45" spans="1:3" x14ac:dyDescent="0.25">
      <c r="A45" s="17" t="s">
        <v>63</v>
      </c>
      <c r="B45" s="18"/>
      <c r="C45" s="15"/>
    </row>
    <row r="46" spans="1:3" x14ac:dyDescent="0.25">
      <c r="A46" s="63" t="s">
        <v>64</v>
      </c>
      <c r="B46" s="64"/>
      <c r="C46" s="15"/>
    </row>
    <row r="47" spans="1:3" x14ac:dyDescent="0.25">
      <c r="A47" s="17" t="s">
        <v>65</v>
      </c>
      <c r="B47" s="16"/>
      <c r="C47" s="15"/>
    </row>
    <row r="48" spans="1:3" x14ac:dyDescent="0.25">
      <c r="A48" s="63" t="s">
        <v>66</v>
      </c>
      <c r="B48" s="64"/>
      <c r="C48" s="15"/>
    </row>
    <row r="49" spans="1:3" x14ac:dyDescent="0.25">
      <c r="A49" s="63" t="s">
        <v>67</v>
      </c>
      <c r="B49" s="64"/>
      <c r="C49" s="15"/>
    </row>
    <row r="50" spans="1:3" x14ac:dyDescent="0.25">
      <c r="A50" s="63" t="s">
        <v>57</v>
      </c>
      <c r="B50" s="64"/>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topLeftCell="A20" zoomScale="110" zoomScaleNormal="110" workbookViewId="0">
      <selection activeCell="C17" sqref="C17"/>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58" t="s">
        <v>68</v>
      </c>
      <c r="B1" s="58"/>
      <c r="C1" s="58"/>
    </row>
    <row r="2" spans="1:9" ht="15" customHeight="1" x14ac:dyDescent="0.25">
      <c r="A2" s="35" t="s">
        <v>29</v>
      </c>
      <c r="B2" s="83" t="str">
        <f>'AUTOS NOTA 321'!B2:C2</f>
        <v xml:space="preserve">124007884   APJ32468 </v>
      </c>
      <c r="C2" s="84"/>
    </row>
    <row r="3" spans="1:9" x14ac:dyDescent="0.25">
      <c r="A3" s="36" t="s">
        <v>1</v>
      </c>
      <c r="B3" s="87" t="str">
        <f>'AUTOS  NOTA 322'!B2:C2</f>
        <v>41396318900120240002000</v>
      </c>
      <c r="C3" s="87"/>
    </row>
    <row r="4" spans="1:9" x14ac:dyDescent="0.25">
      <c r="A4" s="36" t="s">
        <v>2</v>
      </c>
      <c r="B4" s="87" t="str">
        <f>'AUTOS  NOTA 322'!B3:C3</f>
        <v>Juzgado Primero (1°) del Circuito Promiscuo de La Plata</v>
      </c>
      <c r="C4" s="87"/>
    </row>
    <row r="5" spans="1:9" x14ac:dyDescent="0.25">
      <c r="A5" s="36" t="s">
        <v>3</v>
      </c>
      <c r="B5" s="87" t="str">
        <f>'AUTOS  NOTA 322'!B4:C4</f>
        <v>Cristian Camilo Valencia Chaguendo
Bancolombia S.A.
Deybison Monje Grijalva
Allianz Seguros S.A.</v>
      </c>
      <c r="C5" s="87"/>
    </row>
    <row r="6" spans="1:9" ht="15" customHeight="1" x14ac:dyDescent="0.25">
      <c r="A6" s="36" t="s">
        <v>4</v>
      </c>
      <c r="B6" s="87" t="str">
        <f>'AUTOS  NOTA 322'!B5:C5</f>
        <v>Maydi Andrea Quintero Ramirez (Victima Directa).</v>
      </c>
      <c r="C6" s="87"/>
    </row>
    <row r="7" spans="1:9" x14ac:dyDescent="0.25">
      <c r="A7" s="36" t="s">
        <v>5</v>
      </c>
      <c r="B7" s="87" t="str">
        <f>'AUTOS  NOTA 322'!B6:C6</f>
        <v>DEMANDA DIRECTA</v>
      </c>
      <c r="C7" s="87"/>
    </row>
    <row r="8" spans="1:9" x14ac:dyDescent="0.25">
      <c r="A8" s="38" t="s">
        <v>119</v>
      </c>
      <c r="B8" s="87" t="str">
        <f>'AUTOS  NOTA 322'!B7:C8</f>
        <v>N/A (RCE Daños)</v>
      </c>
      <c r="C8" s="87"/>
    </row>
    <row r="9" spans="1:9" ht="30" x14ac:dyDescent="0.25">
      <c r="A9" s="36" t="s">
        <v>69</v>
      </c>
      <c r="B9" s="81">
        <f>SUM(C11,C12,C14,C15,C17)</f>
        <v>232180574</v>
      </c>
      <c r="C9" s="82"/>
    </row>
    <row r="10" spans="1:9" x14ac:dyDescent="0.25">
      <c r="A10" s="88" t="s">
        <v>70</v>
      </c>
      <c r="B10" s="85" t="s">
        <v>71</v>
      </c>
      <c r="C10" s="86"/>
    </row>
    <row r="11" spans="1:9" x14ac:dyDescent="0.25">
      <c r="A11" s="88"/>
      <c r="B11" s="37" t="s">
        <v>72</v>
      </c>
      <c r="C11" s="32">
        <v>114487077</v>
      </c>
    </row>
    <row r="12" spans="1:9" x14ac:dyDescent="0.25">
      <c r="A12" s="88"/>
      <c r="B12" s="37" t="s">
        <v>73</v>
      </c>
      <c r="C12" s="32">
        <v>117693497</v>
      </c>
    </row>
    <row r="13" spans="1:9" x14ac:dyDescent="0.25">
      <c r="A13" s="88"/>
      <c r="B13" s="85"/>
      <c r="C13" s="86"/>
    </row>
    <row r="14" spans="1:9" x14ac:dyDescent="0.25">
      <c r="A14" s="88"/>
      <c r="B14" s="37" t="s">
        <v>116</v>
      </c>
      <c r="C14" s="40"/>
    </row>
    <row r="15" spans="1:9" x14ac:dyDescent="0.25">
      <c r="A15" s="88"/>
      <c r="B15" s="37" t="s">
        <v>117</v>
      </c>
      <c r="C15" s="40"/>
      <c r="E15" t="s">
        <v>75</v>
      </c>
      <c r="F15" s="22">
        <v>0.7</v>
      </c>
    </row>
    <row r="16" spans="1:9" x14ac:dyDescent="0.25">
      <c r="A16" s="88"/>
      <c r="B16" s="85" t="s">
        <v>76</v>
      </c>
      <c r="C16" s="86"/>
      <c r="E16" t="s">
        <v>77</v>
      </c>
      <c r="F16" s="23">
        <v>0.3</v>
      </c>
      <c r="I16" s="25"/>
    </row>
    <row r="17" spans="1:9" x14ac:dyDescent="0.25">
      <c r="A17" s="88"/>
      <c r="B17" s="37" t="s">
        <v>171</v>
      </c>
      <c r="C17" s="41" t="s">
        <v>173</v>
      </c>
      <c r="F17" s="26"/>
      <c r="I17" s="25"/>
    </row>
    <row r="18" spans="1:9" ht="23.25" customHeight="1" x14ac:dyDescent="0.25">
      <c r="A18" s="39" t="s">
        <v>78</v>
      </c>
      <c r="B18" s="83" t="s">
        <v>75</v>
      </c>
      <c r="C18" s="84"/>
    </row>
    <row r="19" spans="1:9" ht="60" x14ac:dyDescent="0.25">
      <c r="A19" s="36" t="s">
        <v>80</v>
      </c>
      <c r="B19" s="95" t="s">
        <v>176</v>
      </c>
      <c r="C19" s="96"/>
    </row>
    <row r="20" spans="1:9" ht="15" customHeight="1" x14ac:dyDescent="0.25">
      <c r="A20" s="21" t="s">
        <v>81</v>
      </c>
      <c r="B20" s="92">
        <f>((C22+C23+C25+C26+C30+C28+C32+C34+C29+C33)-C37)*C36*C38</f>
        <v>193087134</v>
      </c>
      <c r="C20" s="92"/>
    </row>
    <row r="21" spans="1:9" x14ac:dyDescent="0.25">
      <c r="A21" s="7" t="s">
        <v>82</v>
      </c>
      <c r="B21" s="97" t="s">
        <v>71</v>
      </c>
      <c r="C21" s="98"/>
    </row>
    <row r="22" spans="1:9" x14ac:dyDescent="0.25">
      <c r="A22" s="79"/>
      <c r="B22" s="37" t="s">
        <v>72</v>
      </c>
      <c r="C22" s="32"/>
    </row>
    <row r="23" spans="1:9" x14ac:dyDescent="0.25">
      <c r="A23" s="80"/>
      <c r="B23" s="37" t="s">
        <v>73</v>
      </c>
      <c r="C23" s="32">
        <v>0</v>
      </c>
    </row>
    <row r="24" spans="1:9" x14ac:dyDescent="0.25">
      <c r="A24" s="80"/>
      <c r="B24" s="85" t="s">
        <v>74</v>
      </c>
      <c r="C24" s="86"/>
    </row>
    <row r="25" spans="1:9" x14ac:dyDescent="0.25">
      <c r="A25" s="80"/>
      <c r="B25" s="37" t="s">
        <v>116</v>
      </c>
      <c r="C25" s="32">
        <v>0</v>
      </c>
    </row>
    <row r="26" spans="1:9" ht="29.1" customHeight="1" x14ac:dyDescent="0.25">
      <c r="A26" s="80"/>
      <c r="B26" s="37" t="s">
        <v>118</v>
      </c>
      <c r="C26" s="32">
        <v>0</v>
      </c>
    </row>
    <row r="27" spans="1:9" x14ac:dyDescent="0.25">
      <c r="A27" s="80"/>
      <c r="B27" s="85" t="s">
        <v>147</v>
      </c>
      <c r="C27" s="86"/>
    </row>
    <row r="28" spans="1:9" x14ac:dyDescent="0.25">
      <c r="A28" s="80"/>
      <c r="B28" s="37" t="s">
        <v>172</v>
      </c>
      <c r="C28" s="32">
        <v>0</v>
      </c>
    </row>
    <row r="29" spans="1:9" x14ac:dyDescent="0.25">
      <c r="A29" s="80"/>
      <c r="B29" s="37" t="s">
        <v>72</v>
      </c>
      <c r="C29" s="32">
        <v>59897130</v>
      </c>
    </row>
    <row r="30" spans="1:9" x14ac:dyDescent="0.25">
      <c r="A30" s="80"/>
      <c r="B30" s="37" t="s">
        <v>73</v>
      </c>
      <c r="C30" s="32">
        <v>96645381</v>
      </c>
    </row>
    <row r="31" spans="1:9" x14ac:dyDescent="0.25">
      <c r="A31" s="80"/>
      <c r="B31" s="85"/>
      <c r="C31" s="86"/>
    </row>
    <row r="32" spans="1:9" x14ac:dyDescent="0.25">
      <c r="A32" s="80"/>
      <c r="B32" s="37" t="s">
        <v>171</v>
      </c>
      <c r="C32" s="32">
        <v>38344623</v>
      </c>
    </row>
    <row r="33" spans="1:3" x14ac:dyDescent="0.25">
      <c r="A33" s="80"/>
      <c r="B33" s="37"/>
      <c r="C33" s="32">
        <v>0</v>
      </c>
    </row>
    <row r="34" spans="1:3" x14ac:dyDescent="0.25">
      <c r="A34" s="80"/>
      <c r="B34" s="37"/>
      <c r="C34" s="32">
        <v>0</v>
      </c>
    </row>
    <row r="35" spans="1:3" x14ac:dyDescent="0.25">
      <c r="A35" s="80"/>
      <c r="B35" s="85" t="s">
        <v>136</v>
      </c>
      <c r="C35" s="86"/>
    </row>
    <row r="36" spans="1:3" x14ac:dyDescent="0.25">
      <c r="A36" s="80"/>
      <c r="B36" s="37" t="s">
        <v>150</v>
      </c>
      <c r="C36" s="33">
        <v>1</v>
      </c>
    </row>
    <row r="37" spans="1:3" x14ac:dyDescent="0.25">
      <c r="A37" s="80"/>
      <c r="B37" s="37" t="s">
        <v>137</v>
      </c>
      <c r="C37" s="34">
        <v>1800000</v>
      </c>
    </row>
    <row r="38" spans="1:3" x14ac:dyDescent="0.25">
      <c r="A38" s="80"/>
      <c r="B38" s="37" t="s">
        <v>153</v>
      </c>
      <c r="C38" s="33">
        <v>1</v>
      </c>
    </row>
    <row r="39" spans="1:3" x14ac:dyDescent="0.25">
      <c r="A39" s="24" t="s">
        <v>83</v>
      </c>
      <c r="B39" s="92">
        <f>IFERROR(B20*(VLOOKUP(B18,E15:F17,2,0)),16666)</f>
        <v>135160993.79999998</v>
      </c>
      <c r="C39" s="92"/>
    </row>
    <row r="40" spans="1:3" ht="93" customHeight="1" x14ac:dyDescent="0.25">
      <c r="A40" s="36" t="s">
        <v>148</v>
      </c>
      <c r="B40" s="93" t="s">
        <v>177</v>
      </c>
      <c r="C40" s="94"/>
    </row>
    <row r="41" spans="1:3" ht="211.5" customHeight="1" x14ac:dyDescent="0.25">
      <c r="A41" s="36" t="s">
        <v>84</v>
      </c>
      <c r="B41" s="90" t="s">
        <v>174</v>
      </c>
      <c r="C41" s="91"/>
    </row>
    <row r="42" spans="1:3" ht="26.1" customHeight="1" x14ac:dyDescent="0.25">
      <c r="A42" s="43" t="s">
        <v>140</v>
      </c>
      <c r="B42" s="43"/>
      <c r="C42" s="43"/>
    </row>
    <row r="43" spans="1:3" x14ac:dyDescent="0.25">
      <c r="A43" s="42" t="s">
        <v>141</v>
      </c>
      <c r="B43" s="89"/>
      <c r="C43" s="89"/>
    </row>
    <row r="44" spans="1:3" ht="41.1" customHeight="1" x14ac:dyDescent="0.25">
      <c r="A44" s="42"/>
      <c r="B44" s="89"/>
      <c r="C44" s="89"/>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58" t="s">
        <v>85</v>
      </c>
      <c r="B1" s="58"/>
      <c r="C1" s="58"/>
    </row>
    <row r="2" spans="1:3" x14ac:dyDescent="0.25">
      <c r="A2" s="20" t="s">
        <v>29</v>
      </c>
      <c r="B2" s="60" t="str">
        <f>'AUTOS NOTA 324'!B2:C2</f>
        <v xml:space="preserve">124007884   APJ32468 </v>
      </c>
      <c r="C2" s="61"/>
    </row>
    <row r="3" spans="1:3" x14ac:dyDescent="0.25">
      <c r="A3" s="5" t="s">
        <v>1</v>
      </c>
      <c r="B3" s="47" t="str">
        <f>'AUTOS  NOTA 322'!B2:C2</f>
        <v>41396318900120240002000</v>
      </c>
      <c r="C3" s="47"/>
    </row>
    <row r="4" spans="1:3" x14ac:dyDescent="0.25">
      <c r="A4" s="5" t="s">
        <v>2</v>
      </c>
      <c r="B4" s="47" t="str">
        <f>'AUTOS  NOTA 322'!B3:C3</f>
        <v>Juzgado Primero (1°) del Circuito Promiscuo de La Plata</v>
      </c>
      <c r="C4" s="47"/>
    </row>
    <row r="5" spans="1:3" x14ac:dyDescent="0.25">
      <c r="A5" s="5" t="s">
        <v>3</v>
      </c>
      <c r="B5" s="47" t="str">
        <f>'AUTOS  NOTA 322'!B4:C4</f>
        <v>Cristian Camilo Valencia Chaguendo
Bancolombia S.A.
Deybison Monje Grijalva
Allianz Seguros S.A.</v>
      </c>
      <c r="C5" s="47"/>
    </row>
    <row r="6" spans="1:3" ht="15" customHeight="1" x14ac:dyDescent="0.25">
      <c r="A6" s="5" t="s">
        <v>4</v>
      </c>
      <c r="B6" s="47" t="str">
        <f>'AUTOS  NOTA 322'!B5:C5</f>
        <v>Maydi Andrea Quintero Ramirez (Victima Directa).</v>
      </c>
      <c r="C6" s="47"/>
    </row>
    <row r="7" spans="1:3" ht="15" customHeight="1" x14ac:dyDescent="0.25">
      <c r="A7" s="5" t="s">
        <v>5</v>
      </c>
      <c r="B7" s="47" t="str">
        <f>'AUTOS  NOTA 322'!B6:C6</f>
        <v>DEMANDA DIRECTA</v>
      </c>
      <c r="C7" s="47"/>
    </row>
    <row r="8" spans="1:3" ht="15" customHeight="1" x14ac:dyDescent="0.25">
      <c r="A8" s="31" t="s">
        <v>119</v>
      </c>
      <c r="B8" s="47" t="str">
        <f>'AUTOS  NOTA 322'!B7:C8</f>
        <v>N/A (RCE Daños)</v>
      </c>
      <c r="C8" s="47"/>
    </row>
    <row r="9" spans="1:3" ht="18.95" customHeight="1" x14ac:dyDescent="0.25">
      <c r="A9" s="5" t="s">
        <v>120</v>
      </c>
      <c r="B9" s="47"/>
      <c r="C9" s="47"/>
    </row>
    <row r="10" spans="1:3" x14ac:dyDescent="0.25">
      <c r="A10" s="7" t="s">
        <v>82</v>
      </c>
      <c r="B10" s="101">
        <f>'AUTOS NOTA 324'!B20:C20</f>
        <v>193087134</v>
      </c>
      <c r="C10" s="101"/>
    </row>
    <row r="11" spans="1:3" x14ac:dyDescent="0.25">
      <c r="A11" s="7" t="s">
        <v>139</v>
      </c>
      <c r="B11" s="102">
        <f>'AUTOS NOTA 324'!B39:C39</f>
        <v>135160993.79999998</v>
      </c>
      <c r="C11" s="47"/>
    </row>
    <row r="12" spans="1:3" ht="30" x14ac:dyDescent="0.25">
      <c r="A12" s="7" t="s">
        <v>86</v>
      </c>
      <c r="B12" s="99"/>
      <c r="C12" s="100"/>
    </row>
    <row r="13" spans="1:3" ht="45" x14ac:dyDescent="0.25">
      <c r="A13" s="5" t="s">
        <v>87</v>
      </c>
      <c r="B13" s="47"/>
      <c r="C13" s="47"/>
    </row>
    <row r="14" spans="1:3" ht="45" x14ac:dyDescent="0.25">
      <c r="A14" s="5" t="s">
        <v>88</v>
      </c>
      <c r="B14" s="47"/>
      <c r="C14" s="47"/>
    </row>
    <row r="15" spans="1:3" x14ac:dyDescent="0.25">
      <c r="A15" s="5" t="s">
        <v>89</v>
      </c>
      <c r="B15" s="6"/>
      <c r="C15" s="6"/>
    </row>
    <row r="16" spans="1:3" x14ac:dyDescent="0.25">
      <c r="A16" s="7" t="s">
        <v>90</v>
      </c>
      <c r="B16" s="47"/>
      <c r="C16" s="47"/>
    </row>
    <row r="17" spans="1:3" x14ac:dyDescent="0.25">
      <c r="A17" s="6" t="s">
        <v>91</v>
      </c>
      <c r="B17" s="100"/>
      <c r="C17" s="100"/>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32</v>
      </c>
      <c r="B1" t="s">
        <v>35</v>
      </c>
      <c r="C1" s="9" t="s">
        <v>37</v>
      </c>
      <c r="D1" s="9" t="s">
        <v>92</v>
      </c>
      <c r="E1" s="3" t="s">
        <v>43</v>
      </c>
      <c r="F1" s="2" t="s">
        <v>75</v>
      </c>
      <c r="G1" s="4">
        <v>0</v>
      </c>
      <c r="H1" t="s">
        <v>13</v>
      </c>
      <c r="I1" t="s">
        <v>93</v>
      </c>
      <c r="K1" t="s">
        <v>121</v>
      </c>
      <c r="L1" s="30" t="s">
        <v>151</v>
      </c>
      <c r="M1" t="s">
        <v>94</v>
      </c>
      <c r="N1" t="s">
        <v>75</v>
      </c>
      <c r="O1" t="s">
        <v>142</v>
      </c>
    </row>
    <row r="2" spans="1:15" x14ac:dyDescent="0.25">
      <c r="A2" t="s">
        <v>94</v>
      </c>
      <c r="B2" t="s">
        <v>45</v>
      </c>
      <c r="C2" t="s">
        <v>95</v>
      </c>
      <c r="D2" s="2" t="s">
        <v>96</v>
      </c>
      <c r="E2" s="1" t="s">
        <v>97</v>
      </c>
      <c r="F2" s="2" t="s">
        <v>79</v>
      </c>
      <c r="G2" s="4">
        <v>0.7</v>
      </c>
      <c r="H2" t="s">
        <v>14</v>
      </c>
      <c r="I2" t="s">
        <v>98</v>
      </c>
      <c r="K2" t="s">
        <v>122</v>
      </c>
      <c r="L2" s="30" t="s">
        <v>123</v>
      </c>
      <c r="M2" t="s">
        <v>99</v>
      </c>
      <c r="N2" t="s">
        <v>77</v>
      </c>
      <c r="O2" t="s">
        <v>45</v>
      </c>
    </row>
    <row r="3" spans="1:15" x14ac:dyDescent="0.25">
      <c r="A3" t="s">
        <v>99</v>
      </c>
      <c r="C3" t="s">
        <v>100</v>
      </c>
      <c r="D3" s="2" t="s">
        <v>101</v>
      </c>
      <c r="E3" s="1" t="s">
        <v>102</v>
      </c>
      <c r="F3" s="2" t="s">
        <v>77</v>
      </c>
      <c r="G3" s="4">
        <v>0.3</v>
      </c>
      <c r="H3" t="s">
        <v>103</v>
      </c>
      <c r="I3" t="s">
        <v>104</v>
      </c>
      <c r="L3" s="30" t="s">
        <v>124</v>
      </c>
      <c r="M3" t="s">
        <v>105</v>
      </c>
      <c r="N3" t="s">
        <v>79</v>
      </c>
    </row>
    <row r="4" spans="1:15" x14ac:dyDescent="0.25">
      <c r="A4" t="s">
        <v>105</v>
      </c>
      <c r="C4" t="s">
        <v>38</v>
      </c>
      <c r="E4" s="1" t="s">
        <v>106</v>
      </c>
      <c r="H4" t="s">
        <v>107</v>
      </c>
      <c r="I4" t="s">
        <v>18</v>
      </c>
      <c r="L4" t="s">
        <v>125</v>
      </c>
    </row>
    <row r="5" spans="1:15" x14ac:dyDescent="0.25">
      <c r="A5" t="s">
        <v>108</v>
      </c>
      <c r="E5" s="1" t="s">
        <v>109</v>
      </c>
      <c r="H5" t="s">
        <v>110</v>
      </c>
      <c r="I5" t="s">
        <v>111</v>
      </c>
      <c r="L5" s="30" t="s">
        <v>126</v>
      </c>
    </row>
    <row r="6" spans="1:15" x14ac:dyDescent="0.25">
      <c r="E6" s="1" t="s">
        <v>112</v>
      </c>
      <c r="I6" t="s">
        <v>113</v>
      </c>
      <c r="L6" s="30" t="s">
        <v>152</v>
      </c>
    </row>
    <row r="7" spans="1:15" x14ac:dyDescent="0.25">
      <c r="E7" s="1" t="s">
        <v>114</v>
      </c>
      <c r="I7" t="s">
        <v>145</v>
      </c>
      <c r="L7" s="30" t="s">
        <v>127</v>
      </c>
    </row>
    <row r="8" spans="1:15" x14ac:dyDescent="0.25">
      <c r="E8" s="1" t="s">
        <v>115</v>
      </c>
      <c r="L8" s="30" t="s">
        <v>147</v>
      </c>
    </row>
    <row r="9" spans="1:15" x14ac:dyDescent="0.25">
      <c r="L9" s="30" t="s">
        <v>128</v>
      </c>
    </row>
    <row r="10" spans="1:15" x14ac:dyDescent="0.25">
      <c r="L10" s="30" t="s">
        <v>129</v>
      </c>
    </row>
    <row r="11" spans="1:15" x14ac:dyDescent="0.25">
      <c r="L11" s="30" t="s">
        <v>130</v>
      </c>
    </row>
    <row r="12" spans="1:15" x14ac:dyDescent="0.25">
      <c r="L12" s="30" t="s">
        <v>131</v>
      </c>
    </row>
    <row r="13" spans="1:15" x14ac:dyDescent="0.25">
      <c r="L13" s="30" t="s">
        <v>149</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Ángela María Valencia Arango</cp:lastModifiedBy>
  <cp:revision/>
  <dcterms:created xsi:type="dcterms:W3CDTF">2020-12-07T14:41:17Z</dcterms:created>
  <dcterms:modified xsi:type="dcterms:W3CDTF">2024-08-08T14:11:48Z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