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GUAMO/DANIELA RIVERA GARCÍA/"/>
    </mc:Choice>
  </mc:AlternateContent>
  <xr:revisionPtr revIDLastSave="34" documentId="8_{D2A658D6-F5DF-40FF-A922-DEC85D0FCB92}" xr6:coauthVersionLast="47" xr6:coauthVersionMax="47" xr10:uidLastSave="{FA08DBA0-0350-4C79-99C2-7A6ADA62DD06}"/>
  <bookViews>
    <workbookView xWindow="-110" yWindow="-110" windowWidth="19420" windowHeight="1030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B2" i="11"/>
  <c r="B17" i="11"/>
  <c r="B28" i="11" s="1"/>
  <c r="C11" i="11"/>
  <c r="C10" i="11"/>
  <c r="B7" i="10"/>
  <c r="B7" i="14"/>
  <c r="B6" i="14"/>
  <c r="B5" i="14"/>
  <c r="B4" i="14"/>
  <c r="B3" i="14"/>
  <c r="B2" i="14"/>
  <c r="B4" i="11"/>
  <c r="B5" i="11"/>
  <c r="B6" i="11"/>
  <c r="B7" i="11"/>
  <c r="B3" i="11"/>
  <c r="B15" i="5"/>
  <c r="B8" i="11" s="1"/>
  <c r="B4" i="10"/>
  <c r="B5" i="10"/>
  <c r="B6" i="10"/>
</calcChain>
</file>

<file path=xl/sharedStrings.xml><?xml version="1.0" encoding="utf-8"?>
<sst xmlns="http://schemas.openxmlformats.org/spreadsheetml/2006/main" count="220" uniqueCount="160">
  <si>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</si>
  <si>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</si>
  <si>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</si>
  <si>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</si>
  <si>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</si>
  <si>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</si>
  <si>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</si>
  <si>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</si>
  <si>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</si>
  <si>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</si>
  <si>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</si>
  <si>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</si>
  <si>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</si>
  <si>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</si>
  <si>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</si>
  <si>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</si>
  <si>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</si>
  <si>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</si>
  <si>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</si>
  <si>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</si>
  <si>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</si>
  <si>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</si>
  <si>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</si>
  <si>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</si>
  <si>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</si>
  <si>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</si>
  <si>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</si>
  <si>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</si>
  <si>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</si>
  <si>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</si>
  <si>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</si>
  <si>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</si>
  <si>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</si>
  <si>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</si>
  <si>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</si>
  <si>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</si>
  <si>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</si>
  <si>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</si>
  <si>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</si>
  <si>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</si>
  <si>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</si>
  <si>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</si>
  <si>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</si>
  <si>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</si>
  <si>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</si>
  <si>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</si>
  <si>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</si>
  <si>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</si>
  <si>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</si>
  <si>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</si>
  <si>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</si>
  <si>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</si>
  <si>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</si>
  <si>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</si>
  <si>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</si>
  <si>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</si>
  <si>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</si>
  <si>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</si>
  <si>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</si>
  <si>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</si>
  <si>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</si>
  <si>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</si>
  <si>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</si>
  <si>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</si>
  <si>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</si>
  <si>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</si>
  <si>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</si>
  <si>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</si>
  <si>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</si>
  <si>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</si>
  <si>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</si>
  <si>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</si>
  <si>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</si>
  <si>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</si>
  <si>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</si>
  <si>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</si>
  <si>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</si>
  <si>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</si>
  <si>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</si>
  <si>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</si>
  <si>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</si>
  <si>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</si>
  <si>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</si>
  <si>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</si>
  <si>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</si>
  <si>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</si>
  <si>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</si>
  <si>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</si>
  <si>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</si>
  <si>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</si>
  <si>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</si>
  <si>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</si>
  <si>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</si>
  <si>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</si>
  <si>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</si>
  <si>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</si>
  <si>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</si>
  <si>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</si>
  <si>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</si>
  <si>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</si>
  <si>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</si>
  <si>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</si>
  <si>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</si>
  <si>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</si>
  <si>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</si>
  <si>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</si>
  <si>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</si>
  <si>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</si>
  <si>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</si>
  <si>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</si>
  <si>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</si>
  <si>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</si>
  <si>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</si>
  <si>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</si>
  <si>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</si>
  <si>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</si>
  <si>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</si>
  <si>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</si>
  <si>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</si>
  <si>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</si>
  <si>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</si>
  <si>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</si>
  <si>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</si>
  <si>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</si>
  <si>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</si>
  <si>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</si>
  <si>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</si>
  <si>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</si>
  <si>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</si>
  <si>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</si>
  <si>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</si>
  <si>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</si>
  <si>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</si>
  <si>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73319310300220230000200</t>
  </si>
  <si>
    <t>Juzgado Segundo Civil del Circuito de Guamo, Tolima</t>
  </si>
  <si>
    <t xml:space="preserve">Claudia Marcela Reyes
JAIME ZAMORA ROJAS
OLGA LUCIA MORA HERNANDEZ
HEREDEROS INDETERMINADOS DE CAMILO ANDRÉS ZAMORA MORA (Q.E.P.D.).
RENTING COLOMBIA SA
SEGUROS GENERALES SURAMERICANA S.A.
COEXITO S.A.S.
</t>
  </si>
  <si>
    <t>Daniela Rivera García (Compañera permanente) 16/02/1991
Emiliano Castro Rivera (Menor- Hijo) - 1/02/2020</t>
  </si>
  <si>
    <t>Mario Andrey Castro Campos (Fallecido)</t>
  </si>
  <si>
    <t>26 de diciembre de 2019</t>
  </si>
  <si>
    <t>28 de septiembre de 2022</t>
  </si>
  <si>
    <t>12 de octubre de 2022</t>
  </si>
  <si>
    <t xml:space="preserve">1. El día 26 de diciembre de 2019 a las 14:00 horas aproximadamente en la vía Neiva-Castilla en el kilómetro 58+630 metros se presentó un accidente en el que se vieron involucrados los siguientes rodantes: El vehículo tipo camión de placas TRL384 conducido por el señor CAMILO ANDRÉS ZAMORA MORA (Q.E.P.D) de propiedad de RENTING COLOMBIA S.A.S quien se desplazaba en sentido Castilla-Neiva; y el rodante tipo campero Toyota de placas HAR745 maniobrado por el señor MARIO ANDREY CASTRO (Q.E.P.D)  que se desplazaba en sentido Neiva-Castilla. En el hecho fallecieron ambos conductores.
2. En el nforme policial de accidente de tránsito No. C001088602 del 26 de diciembre de 2019 se codificó como hipótesis la No. 116 exceso de velocidad y No. 157 Otra. que fue especificada por el agente así: “INVADIR CARRIL CONTRARIO SIN PRECAUCIÓN ( Conducido por MARIO ANDREY CASTRO (…)”, para conductor del vehículo de placas HAR745. </t>
  </si>
  <si>
    <t>Ema Holding S.A.S</t>
  </si>
  <si>
    <t>022435347 / 0</t>
  </si>
  <si>
    <t>11 de junio de 2024</t>
  </si>
  <si>
    <t>16 de octubre 2024</t>
  </si>
  <si>
    <t>14 de noviembre de 2024</t>
  </si>
  <si>
    <t>Daño a la vida en relación</t>
  </si>
  <si>
    <t>Solicitados al arbitrio del Juez</t>
  </si>
  <si>
    <t>RC vehículos propios y no propios</t>
  </si>
  <si>
    <t xml:space="preserve">RC Vehículos Propios y No propios </t>
  </si>
  <si>
    <t>10% sobre el valor de la pérdida, mínimo $2.000.000</t>
  </si>
  <si>
    <t>06/04/2019- 06/04/2020</t>
  </si>
  <si>
    <t>145868591- APL 214386</t>
  </si>
  <si>
    <t>N/A</t>
  </si>
  <si>
    <t>Esta cobertura opera en exceso de los límites que
para estos vehículos se tengan contratados en un seguro de automóviles vigente con un
mínimo de por evento (el que sea mayor) aunque no exista cobertura de responsabilidad
civil bajo una póliza de automóviles.</t>
  </si>
  <si>
    <t xml:space="preserve">• Disminución de la suma asegurada por pago de indemnizaciones con cargo a la PÓLIZA 22435347
</t>
  </si>
  <si>
    <t>• Exclusiones aplicables en la póliza de automóviles</t>
  </si>
  <si>
    <t xml:space="preserve">Invasión de carril </t>
  </si>
  <si>
    <t>Esta cobertura opera en exceso de los límites que para estos vehículos se
tengan contratados en un seguro de automóviles vigente con un mínimo de
$100/$100/$200 millones por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</si>
</sst>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7" fillId="0" borderId="2" xfId="0" applyFont="1" applyBorder="1" applyAlignment="1">
      <alignment horizontal="justify" vertical="top"/>
    </xf>
    <xf numFmtId="0" fontId="7" fillId="8" borderId="2" xfId="0" applyFont="1" applyFill="1" applyBorder="1" applyAlignment="1">
      <alignment horizontal="justify" vertical="top"/>
    </xf>
    <xf numFmtId="0" fontId="7" fillId="8" borderId="3" xfId="0" applyFont="1" applyFill="1" applyBorder="1" applyAlignment="1">
      <alignment horizontal="justify" vertical="top"/>
    </xf>
    <xf numFmtId="0" fontId="7" fillId="0" borderId="3" xfId="0" applyFont="1" applyBorder="1" applyAlignment="1">
      <alignment horizontal="justify" vertical="top"/>
    </xf>
    <xf numFmtId="0" fontId="7" fillId="8" borderId="11" xfId="0" applyFont="1" applyFill="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0" fontId="7" fillId="0" borderId="2" xfId="0" applyFont="1" applyBorder="1" applyAlignment="1">
      <alignment horizontal="justify" vertical="top"/>
    </xf>
    <xf numFmtId="0" fontId="7" fillId="0" borderId="3" xfId="0" applyFont="1" applyBorder="1" applyAlignment="1">
      <alignment horizontal="justify" vertical="top"/>
    </xf>
    <xf numFmtId="0" fontId="2" fillId="0" borderId="1" xfId="0" applyFont="1" applyBorder="1" applyAlignment="1">
      <alignment horizontal="justify" vertical="top" wrapText="1"/>
    </xf>
    <xf numFmtId="0" fontId="7" fillId="8" borderId="2" xfId="0" applyFont="1" applyFill="1" applyBorder="1" applyAlignment="1">
      <alignment horizontal="justify" vertical="top"/>
    </xf>
    <xf numFmtId="0" fontId="7" fillId="8" borderId="3" xfId="0" applyFont="1" applyFill="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3" fontId="0" fillId="0" borderId="2" xfId="0" applyNumberFormat="1"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Angela%20Maria%20Arango\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5" sqref="B5:C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3" t="s">
        <v>0</v>
      </c>
      <c r="B1" s="43"/>
      <c r="C1" s="43"/>
    </row>
    <row r="2" spans="1:3" x14ac:dyDescent="0.35">
      <c r="A2" s="5" t="s">
        <v>1</v>
      </c>
      <c r="B2" s="45" t="s">
        <v>133</v>
      </c>
      <c r="C2" s="46"/>
    </row>
    <row r="3" spans="1:3" x14ac:dyDescent="0.35">
      <c r="A3" s="5" t="s">
        <v>2</v>
      </c>
      <c r="B3" s="47" t="s">
        <v>134</v>
      </c>
      <c r="C3" s="48"/>
    </row>
    <row r="4" spans="1:3" x14ac:dyDescent="0.35">
      <c r="A4" s="5" t="s">
        <v>3</v>
      </c>
      <c r="B4" s="41" t="s">
        <v>135</v>
      </c>
      <c r="C4" s="48"/>
    </row>
    <row r="5" spans="1:3" ht="14.5" customHeight="1" x14ac:dyDescent="0.35">
      <c r="A5" s="5" t="s">
        <v>4</v>
      </c>
      <c r="B5" s="49" t="s">
        <v>136</v>
      </c>
      <c r="C5" s="48"/>
    </row>
    <row r="6" spans="1:3" x14ac:dyDescent="0.35">
      <c r="A6" s="5" t="s">
        <v>5</v>
      </c>
      <c r="B6" s="44" t="s">
        <v>6</v>
      </c>
      <c r="C6" s="44"/>
    </row>
    <row r="7" spans="1:3" x14ac:dyDescent="0.35">
      <c r="A7" s="5" t="s">
        <v>7</v>
      </c>
      <c r="B7" s="40" t="s">
        <v>137</v>
      </c>
      <c r="C7" s="44"/>
    </row>
    <row r="8" spans="1:3" x14ac:dyDescent="0.35">
      <c r="A8" s="5" t="s">
        <v>8</v>
      </c>
      <c r="B8" s="40" t="s">
        <v>138</v>
      </c>
      <c r="C8" s="40"/>
    </row>
    <row r="9" spans="1:3" x14ac:dyDescent="0.35">
      <c r="A9" s="5" t="s">
        <v>9</v>
      </c>
      <c r="B9" s="40" t="s">
        <v>139</v>
      </c>
      <c r="C9" s="40"/>
    </row>
    <row r="10" spans="1:3" x14ac:dyDescent="0.35">
      <c r="A10" s="5" t="s">
        <v>10</v>
      </c>
      <c r="B10" s="40" t="s">
        <v>140</v>
      </c>
      <c r="C10" s="40"/>
    </row>
    <row r="11" spans="1:3" ht="23.25" customHeight="1" x14ac:dyDescent="0.35">
      <c r="A11" s="5" t="s">
        <v>11</v>
      </c>
      <c r="B11" s="41" t="s">
        <v>149</v>
      </c>
      <c r="C11" s="42"/>
    </row>
    <row r="12" spans="1:3" x14ac:dyDescent="0.35">
      <c r="A12" s="52" t="s">
        <v>12</v>
      </c>
      <c r="B12" s="40" t="s">
        <v>141</v>
      </c>
      <c r="C12" s="44"/>
    </row>
    <row r="13" spans="1:3" ht="30" customHeight="1" x14ac:dyDescent="0.35">
      <c r="A13" s="52"/>
      <c r="B13" s="44"/>
      <c r="C13" s="44"/>
    </row>
    <row r="14" spans="1:3" ht="73.5" customHeight="1" x14ac:dyDescent="0.35">
      <c r="A14" s="52"/>
      <c r="B14" s="44"/>
      <c r="C14" s="44"/>
    </row>
    <row r="15" spans="1:3" ht="29" x14ac:dyDescent="0.35">
      <c r="A15" s="5" t="s">
        <v>13</v>
      </c>
      <c r="B15" s="55">
        <f>SUM(C17,C18,C20,C21,C23)</f>
        <v>1695893020.0699999</v>
      </c>
      <c r="C15" s="56"/>
    </row>
    <row r="16" spans="1:3" ht="33.75" customHeight="1" x14ac:dyDescent="0.35">
      <c r="A16" s="57" t="s">
        <v>14</v>
      </c>
      <c r="B16" s="58" t="s">
        <v>15</v>
      </c>
      <c r="C16" s="58"/>
    </row>
    <row r="17" spans="1:3" ht="33.75" customHeight="1" x14ac:dyDescent="0.35">
      <c r="A17" s="57"/>
      <c r="B17" s="11" t="s">
        <v>16</v>
      </c>
      <c r="C17" s="6">
        <v>1407893020.0699999</v>
      </c>
    </row>
    <row r="18" spans="1:3" ht="33.75" customHeight="1" x14ac:dyDescent="0.35">
      <c r="A18" s="57"/>
      <c r="B18" s="11" t="s">
        <v>17</v>
      </c>
      <c r="C18" s="6" t="s">
        <v>148</v>
      </c>
    </row>
    <row r="19" spans="1:3" x14ac:dyDescent="0.35">
      <c r="A19" s="57"/>
      <c r="B19" s="59" t="s">
        <v>18</v>
      </c>
      <c r="C19" s="60"/>
    </row>
    <row r="20" spans="1:3" x14ac:dyDescent="0.35">
      <c r="A20" s="57"/>
      <c r="B20" s="11" t="s">
        <v>68</v>
      </c>
      <c r="C20" s="6">
        <v>144000000</v>
      </c>
    </row>
    <row r="21" spans="1:3" x14ac:dyDescent="0.35">
      <c r="A21" s="57"/>
      <c r="B21" s="11" t="s">
        <v>147</v>
      </c>
      <c r="C21" s="6">
        <v>144000000</v>
      </c>
    </row>
    <row r="22" spans="1:3" x14ac:dyDescent="0.35">
      <c r="A22" s="57"/>
      <c r="B22" s="59" t="s">
        <v>19</v>
      </c>
      <c r="C22" s="60"/>
    </row>
    <row r="23" spans="1:3" x14ac:dyDescent="0.35">
      <c r="A23" s="57"/>
      <c r="B23" s="11"/>
      <c r="C23" s="16"/>
    </row>
    <row r="24" spans="1:3" x14ac:dyDescent="0.35">
      <c r="A24" s="5" t="s">
        <v>20</v>
      </c>
      <c r="B24" s="53" t="s">
        <v>142</v>
      </c>
      <c r="C24" s="54"/>
    </row>
    <row r="25" spans="1:3" x14ac:dyDescent="0.35">
      <c r="A25" s="5" t="s">
        <v>21</v>
      </c>
      <c r="B25" s="53">
        <v>8903044031</v>
      </c>
      <c r="C25" s="54"/>
    </row>
    <row r="26" spans="1:3" ht="15" customHeight="1" x14ac:dyDescent="0.35">
      <c r="A26" s="5" t="s">
        <v>22</v>
      </c>
      <c r="B26" s="36" t="s">
        <v>143</v>
      </c>
      <c r="C26" s="37"/>
    </row>
    <row r="27" spans="1:3" x14ac:dyDescent="0.35">
      <c r="A27" s="5" t="s">
        <v>23</v>
      </c>
      <c r="B27" s="36" t="s">
        <v>144</v>
      </c>
      <c r="C27" s="39"/>
    </row>
    <row r="28" spans="1:3" x14ac:dyDescent="0.35">
      <c r="A28" s="5" t="s">
        <v>24</v>
      </c>
      <c r="B28" s="35" t="s">
        <v>145</v>
      </c>
      <c r="C28" s="38"/>
    </row>
    <row r="29" spans="1:3" x14ac:dyDescent="0.35">
      <c r="A29" s="5" t="s">
        <v>25</v>
      </c>
      <c r="B29" s="50" t="s">
        <v>146</v>
      </c>
      <c r="C29" s="51"/>
    </row>
  </sheetData>
  <mergeCells count="21">
    <mergeCell ref="B29:C29"/>
    <mergeCell ref="A12:A14"/>
    <mergeCell ref="B12:C14"/>
    <mergeCell ref="B24:C24"/>
    <mergeCell ref="B25:C25"/>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85" zoomScaleNormal="85" workbookViewId="0">
      <selection activeCell="C33" sqref="C33"/>
    </sheetView>
  </sheetViews>
  <sheetFormatPr baseColWidth="10" defaultColWidth="0" defaultRowHeight="14.5" x14ac:dyDescent="0.35"/>
  <cols>
    <col min="1" max="1" width="44.453125" customWidth="1"/>
    <col min="2" max="2" width="25.81640625" customWidth="1"/>
    <col min="3" max="3" width="100.6328125" customWidth="1"/>
    <col min="4" max="16384" width="11.453125" hidden="1"/>
  </cols>
  <sheetData>
    <row r="1" spans="1:3" ht="18.5" x14ac:dyDescent="0.35">
      <c r="A1" s="61" t="s">
        <v>26</v>
      </c>
      <c r="B1" s="61"/>
      <c r="C1" s="61"/>
    </row>
    <row r="2" spans="1:3" x14ac:dyDescent="0.35">
      <c r="A2" s="13" t="s">
        <v>27</v>
      </c>
      <c r="B2" s="62" t="s">
        <v>153</v>
      </c>
      <c r="C2" s="63"/>
    </row>
    <row r="3" spans="1:3" x14ac:dyDescent="0.35">
      <c r="A3" s="5" t="s">
        <v>1</v>
      </c>
      <c r="B3" s="47" t="str">
        <f>'GENERALES NOTA 322'!B2:C2</f>
        <v>73319310300220230000200</v>
      </c>
      <c r="C3" s="48"/>
    </row>
    <row r="4" spans="1:3" x14ac:dyDescent="0.35">
      <c r="A4" s="5" t="s">
        <v>2</v>
      </c>
      <c r="B4" s="44" t="str">
        <f>'GENERALES NOTA 322'!B3:C3</f>
        <v>Juzgado Segundo Civil del Circuito de Guamo, Tolima</v>
      </c>
      <c r="C4" s="44"/>
    </row>
    <row r="5" spans="1:3" x14ac:dyDescent="0.35">
      <c r="A5" s="5" t="s">
        <v>3</v>
      </c>
      <c r="B5" s="44" t="str">
        <f>'GENERALES NOTA 322'!B4:C4</f>
        <v xml:space="preserve">Claudia Marcela Reyes
JAIME ZAMORA ROJAS
OLGA LUCIA MORA HERNANDEZ
HEREDEROS INDETERMINADOS DE CAMILO ANDRÉS ZAMORA MORA (Q.E.P.D.).
RENTING COLOMBIA SA
SEGUROS GENERALES SURAMERICANA S.A.
COEXITO S.A.S.
</v>
      </c>
      <c r="C5" s="44"/>
    </row>
    <row r="6" spans="1:3" x14ac:dyDescent="0.35">
      <c r="A6" s="5" t="s">
        <v>4</v>
      </c>
      <c r="B6" s="44" t="str">
        <f>'GENERALES NOTA 322'!B5:C5</f>
        <v>Daniela Rivera García (Compañera permanente) 16/02/1991
Emiliano Castro Rivera (Menor- Hijo) - 1/02/2020</v>
      </c>
      <c r="C6" s="44"/>
    </row>
    <row r="7" spans="1:3" x14ac:dyDescent="0.35">
      <c r="A7" s="5" t="s">
        <v>5</v>
      </c>
      <c r="B7" s="44" t="str">
        <f>'GENERALES NOTA 322'!B6:C6</f>
        <v>LLAMADA EN GARANTIA</v>
      </c>
      <c r="C7" s="44"/>
    </row>
    <row r="8" spans="1:3" x14ac:dyDescent="0.35">
      <c r="A8" s="13" t="s">
        <v>28</v>
      </c>
      <c r="B8" s="44">
        <v>22435347</v>
      </c>
      <c r="C8" s="44"/>
    </row>
    <row r="9" spans="1:3" x14ac:dyDescent="0.35">
      <c r="A9" s="13" t="s">
        <v>11</v>
      </c>
      <c r="B9" s="40" t="s">
        <v>150</v>
      </c>
      <c r="C9" s="44"/>
    </row>
    <row r="10" spans="1:3" x14ac:dyDescent="0.35">
      <c r="A10" s="13" t="s">
        <v>29</v>
      </c>
      <c r="B10" s="97">
        <v>4500000000</v>
      </c>
      <c r="C10" s="64"/>
    </row>
    <row r="11" spans="1:3" x14ac:dyDescent="0.35">
      <c r="A11" s="13" t="s">
        <v>30</v>
      </c>
      <c r="B11" s="62" t="s">
        <v>151</v>
      </c>
      <c r="C11" s="63"/>
    </row>
    <row r="12" spans="1:3" x14ac:dyDescent="0.35">
      <c r="A12" s="13" t="s">
        <v>31</v>
      </c>
      <c r="B12" s="47" t="s">
        <v>101</v>
      </c>
      <c r="C12" s="48"/>
    </row>
    <row r="13" spans="1:3" x14ac:dyDescent="0.35">
      <c r="A13" s="13" t="s">
        <v>32</v>
      </c>
      <c r="B13" s="44" t="s">
        <v>152</v>
      </c>
      <c r="C13" s="44"/>
    </row>
    <row r="14" spans="1:3" x14ac:dyDescent="0.35">
      <c r="A14" s="13" t="s">
        <v>33</v>
      </c>
      <c r="B14" s="44" t="s">
        <v>97</v>
      </c>
      <c r="C14" s="44"/>
    </row>
    <row r="15" spans="1:3" x14ac:dyDescent="0.35">
      <c r="A15" s="13" t="s">
        <v>34</v>
      </c>
      <c r="B15" s="44"/>
      <c r="C15" s="44"/>
    </row>
    <row r="16" spans="1:3" x14ac:dyDescent="0.35">
      <c r="A16" s="65" t="s">
        <v>35</v>
      </c>
      <c r="B16" s="44"/>
      <c r="C16" s="44"/>
    </row>
    <row r="17" spans="1:3" x14ac:dyDescent="0.35">
      <c r="A17" s="66"/>
      <c r="B17" s="9" t="s">
        <v>36</v>
      </c>
      <c r="C17" s="10" t="s">
        <v>37</v>
      </c>
    </row>
    <row r="18" spans="1:3" x14ac:dyDescent="0.35">
      <c r="A18" s="66"/>
      <c r="B18" s="11"/>
      <c r="C18" s="11"/>
    </row>
    <row r="19" spans="1:3" x14ac:dyDescent="0.35">
      <c r="A19" s="66"/>
      <c r="B19" s="11"/>
      <c r="C19" s="11"/>
    </row>
    <row r="20" spans="1:3" x14ac:dyDescent="0.35">
      <c r="A20" s="66"/>
      <c r="B20" s="11"/>
      <c r="C20" s="11"/>
    </row>
    <row r="21" spans="1:3" x14ac:dyDescent="0.35">
      <c r="A21" s="13" t="s">
        <v>38</v>
      </c>
      <c r="B21" s="44" t="s">
        <v>96</v>
      </c>
      <c r="C21" s="44"/>
    </row>
    <row r="22" spans="1:3" x14ac:dyDescent="0.35">
      <c r="A22" s="13" t="s">
        <v>39</v>
      </c>
      <c r="B22" s="47"/>
      <c r="C22" s="48"/>
    </row>
    <row r="23" spans="1:3" x14ac:dyDescent="0.35">
      <c r="A23" s="13" t="s">
        <v>40</v>
      </c>
      <c r="B23" s="44" t="s">
        <v>131</v>
      </c>
      <c r="C23" s="44"/>
    </row>
    <row r="24" spans="1:3" x14ac:dyDescent="0.35">
      <c r="A24" s="13" t="s">
        <v>41</v>
      </c>
      <c r="B24" s="44"/>
      <c r="C24" s="44"/>
    </row>
    <row r="25" spans="1:3" x14ac:dyDescent="0.35">
      <c r="A25" s="13" t="s">
        <v>42</v>
      </c>
      <c r="B25" s="44"/>
      <c r="C25" s="44"/>
    </row>
    <row r="26" spans="1:3" x14ac:dyDescent="0.35">
      <c r="A26" s="12" t="s">
        <v>43</v>
      </c>
      <c r="B26" s="44" t="s">
        <v>96</v>
      </c>
      <c r="C26" s="44"/>
    </row>
    <row r="27" spans="1:3" x14ac:dyDescent="0.35">
      <c r="A27" s="67" t="s">
        <v>44</v>
      </c>
      <c r="B27" s="67"/>
      <c r="C27" s="67"/>
    </row>
    <row r="28" spans="1:3" ht="14.5" customHeight="1" x14ac:dyDescent="0.35">
      <c r="A28" s="68" t="s">
        <v>45</v>
      </c>
      <c r="B28" s="69"/>
      <c r="C28" s="31" t="s">
        <v>155</v>
      </c>
    </row>
    <row r="29" spans="1:3" ht="14.5" customHeight="1" x14ac:dyDescent="0.35">
      <c r="A29" s="70" t="s">
        <v>46</v>
      </c>
      <c r="B29" s="71"/>
      <c r="C29" s="31">
        <v>4500000000</v>
      </c>
    </row>
    <row r="30" spans="1:3" ht="14.5" customHeight="1" x14ac:dyDescent="0.35">
      <c r="A30" s="70" t="s">
        <v>156</v>
      </c>
      <c r="B30" s="71"/>
      <c r="C30" s="32"/>
    </row>
    <row r="31" spans="1:3" ht="14.5" customHeight="1" x14ac:dyDescent="0.35">
      <c r="A31" s="70" t="s">
        <v>157</v>
      </c>
      <c r="B31" s="71"/>
      <c r="C31" s="31" t="s">
        <v>158</v>
      </c>
    </row>
    <row r="32" spans="1:3" x14ac:dyDescent="0.35">
      <c r="A32" s="70" t="s">
        <v>159</v>
      </c>
      <c r="B32" s="71"/>
      <c r="C32" s="31"/>
    </row>
    <row r="33" spans="1:3" ht="14.5" customHeight="1" x14ac:dyDescent="0.35">
      <c r="A33" s="70" t="s">
        <v>47</v>
      </c>
      <c r="B33" s="71"/>
      <c r="C33" s="31"/>
    </row>
    <row r="34" spans="1:3" ht="14.5" customHeight="1" x14ac:dyDescent="0.35">
      <c r="A34" s="70" t="s">
        <v>48</v>
      </c>
      <c r="B34" s="71"/>
      <c r="C34" s="33"/>
    </row>
    <row r="35" spans="1:3" x14ac:dyDescent="0.35">
      <c r="A35" s="68" t="s">
        <v>49</v>
      </c>
      <c r="B35" s="69"/>
      <c r="C35" s="34"/>
    </row>
    <row r="36" spans="1:3" x14ac:dyDescent="0.35">
      <c r="A36" s="73" t="s">
        <v>50</v>
      </c>
      <c r="B36" s="73"/>
      <c r="C36" s="73"/>
    </row>
    <row r="37" spans="1:3" x14ac:dyDescent="0.35">
      <c r="A37" s="72" t="s">
        <v>51</v>
      </c>
      <c r="B37" s="72"/>
      <c r="C37" s="11" t="s">
        <v>154</v>
      </c>
    </row>
    <row r="38" spans="1:3" x14ac:dyDescent="0.35">
      <c r="A38" s="72" t="s">
        <v>52</v>
      </c>
      <c r="B38" s="72"/>
      <c r="C38" s="11" t="s">
        <v>154</v>
      </c>
    </row>
    <row r="39" spans="1:3" x14ac:dyDescent="0.35">
      <c r="A39" s="72" t="s">
        <v>53</v>
      </c>
      <c r="B39" s="72"/>
      <c r="C39" s="11" t="s">
        <v>154</v>
      </c>
    </row>
    <row r="40" spans="1:3" x14ac:dyDescent="0.35">
      <c r="A40" s="72" t="s">
        <v>54</v>
      </c>
      <c r="B40" s="72"/>
      <c r="C40" s="11" t="s">
        <v>154</v>
      </c>
    </row>
    <row r="41" spans="1:3" x14ac:dyDescent="0.35">
      <c r="A41" s="72" t="s">
        <v>55</v>
      </c>
      <c r="B41" s="72"/>
      <c r="C41" s="11" t="s">
        <v>154</v>
      </c>
    </row>
    <row r="42" spans="1:3" x14ac:dyDescent="0.35">
      <c r="A42" s="72" t="s">
        <v>56</v>
      </c>
      <c r="B42" s="72"/>
      <c r="C42" s="11" t="s">
        <v>154</v>
      </c>
    </row>
    <row r="43" spans="1:3" x14ac:dyDescent="0.35">
      <c r="A43" s="72" t="s">
        <v>57</v>
      </c>
      <c r="B43" s="72"/>
      <c r="C43" s="11" t="s">
        <v>154</v>
      </c>
    </row>
    <row r="44" spans="1:3" x14ac:dyDescent="0.35">
      <c r="A44" s="72" t="s">
        <v>58</v>
      </c>
      <c r="B44" s="72"/>
      <c r="C44" s="11" t="s">
        <v>154</v>
      </c>
    </row>
    <row r="45" spans="1:3" x14ac:dyDescent="0.35">
      <c r="A45" s="72" t="s">
        <v>59</v>
      </c>
      <c r="B45" s="72"/>
      <c r="C45" s="11" t="s">
        <v>154</v>
      </c>
    </row>
    <row r="46" spans="1:3" x14ac:dyDescent="0.35">
      <c r="A46" s="72" t="s">
        <v>60</v>
      </c>
      <c r="B46" s="72"/>
      <c r="C46" s="11" t="s">
        <v>154</v>
      </c>
    </row>
    <row r="47" spans="1:3" x14ac:dyDescent="0.35">
      <c r="A47" s="72" t="s">
        <v>61</v>
      </c>
      <c r="B47" s="72"/>
      <c r="C47" s="11" t="s">
        <v>154</v>
      </c>
    </row>
    <row r="48" spans="1:3" x14ac:dyDescent="0.35">
      <c r="A48" s="72" t="s">
        <v>62</v>
      </c>
      <c r="B48" s="72"/>
      <c r="C48" s="11" t="s">
        <v>154</v>
      </c>
    </row>
    <row r="49" spans="1:3" x14ac:dyDescent="0.35">
      <c r="A49" s="72" t="s">
        <v>63</v>
      </c>
      <c r="B49" s="72"/>
      <c r="C49" s="11" t="s">
        <v>154</v>
      </c>
    </row>
    <row r="50" spans="1:3" x14ac:dyDescent="0.35">
      <c r="A50" s="72" t="s">
        <v>64</v>
      </c>
      <c r="B50" s="72"/>
      <c r="C50" s="11" t="s">
        <v>154</v>
      </c>
    </row>
    <row r="51" spans="1:3" x14ac:dyDescent="0.35">
      <c r="A51" s="72" t="s">
        <v>65</v>
      </c>
      <c r="B51" s="72"/>
      <c r="C51" s="11" t="s">
        <v>154</v>
      </c>
    </row>
    <row r="52" spans="1:3" x14ac:dyDescent="0.35">
      <c r="A52" s="72" t="s">
        <v>66</v>
      </c>
      <c r="B52" s="72"/>
      <c r="C52" s="11"/>
    </row>
    <row r="53" spans="1:3" x14ac:dyDescent="0.35">
      <c r="A53" s="74"/>
      <c r="B53" s="7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 sqref="B2:C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1" t="s">
        <v>67</v>
      </c>
      <c r="B1" s="61"/>
      <c r="C1" s="61"/>
    </row>
    <row r="2" spans="1:6" x14ac:dyDescent="0.35">
      <c r="A2" s="20" t="s">
        <v>27</v>
      </c>
      <c r="B2" s="91" t="str">
        <f>'GENERALES NOTA 321'!B2:C2</f>
        <v>145868591- APL 214386</v>
      </c>
      <c r="C2" s="92"/>
    </row>
    <row r="3" spans="1:6" x14ac:dyDescent="0.35">
      <c r="A3" s="21" t="s">
        <v>1</v>
      </c>
      <c r="B3" s="93" t="str">
        <f>'GENERALES NOTA 322'!B2:C2</f>
        <v>73319310300220230000200</v>
      </c>
      <c r="C3" s="93"/>
    </row>
    <row r="4" spans="1:6" x14ac:dyDescent="0.35">
      <c r="A4" s="21" t="s">
        <v>2</v>
      </c>
      <c r="B4" s="93" t="str">
        <f>'GENERALES NOTA 322'!B3:C3</f>
        <v>Juzgado Segundo Civil del Circuito de Guamo, Tolima</v>
      </c>
      <c r="C4" s="93"/>
    </row>
    <row r="5" spans="1:6" x14ac:dyDescent="0.35">
      <c r="A5" s="21" t="s">
        <v>3</v>
      </c>
      <c r="B5" s="93" t="str">
        <f>'GENERALES NOTA 322'!B4:C4</f>
        <v xml:space="preserve">Claudia Marcela Reyes
JAIME ZAMORA ROJAS
OLGA LUCIA MORA HERNANDEZ
HEREDEROS INDETERMINADOS DE CAMILO ANDRÉS ZAMORA MORA (Q.E.P.D.).
RENTING COLOMBIA SA
SEGUROS GENERALES SURAMERICANA S.A.
COEXITO S.A.S.
</v>
      </c>
      <c r="C5" s="93"/>
    </row>
    <row r="6" spans="1:6" ht="14.5" customHeight="1" x14ac:dyDescent="0.35">
      <c r="A6" s="21" t="s">
        <v>4</v>
      </c>
      <c r="B6" s="93" t="str">
        <f>'GENERALES NOTA 322'!B5:C5</f>
        <v>Daniela Rivera García (Compañera permanente) 16/02/1991
Emiliano Castro Rivera (Menor- Hijo) - 1/02/2020</v>
      </c>
      <c r="C6" s="93"/>
    </row>
    <row r="7" spans="1:6" x14ac:dyDescent="0.35">
      <c r="A7" s="21" t="s">
        <v>5</v>
      </c>
      <c r="B7" s="93" t="str">
        <f>'GENERALES NOTA 322'!B6:C6</f>
        <v>LLAMADA EN GARANTIA</v>
      </c>
      <c r="C7" s="93"/>
    </row>
    <row r="8" spans="1:6" ht="29" x14ac:dyDescent="0.35">
      <c r="A8" s="21" t="s">
        <v>13</v>
      </c>
      <c r="B8" s="87">
        <f>'GENERALES NOTA 322'!B15:C15</f>
        <v>1695893020.0699999</v>
      </c>
      <c r="C8" s="88"/>
    </row>
    <row r="9" spans="1:6" x14ac:dyDescent="0.35">
      <c r="A9" s="94" t="s">
        <v>14</v>
      </c>
      <c r="B9" s="78" t="s">
        <v>15</v>
      </c>
      <c r="C9" s="79"/>
    </row>
    <row r="10" spans="1:6" x14ac:dyDescent="0.35">
      <c r="A10" s="94"/>
      <c r="B10" s="22" t="s">
        <v>16</v>
      </c>
      <c r="C10" s="19">
        <f>'GENERALES NOTA 322'!C17</f>
        <v>1407893020.0699999</v>
      </c>
    </row>
    <row r="11" spans="1:6" x14ac:dyDescent="0.35">
      <c r="A11" s="94"/>
      <c r="B11" s="22" t="s">
        <v>17</v>
      </c>
      <c r="C11" s="19" t="str">
        <f>'GENERALES NOTA 322'!C18</f>
        <v>Solicitados al arbitrio del Juez</v>
      </c>
    </row>
    <row r="12" spans="1:6" x14ac:dyDescent="0.35">
      <c r="A12" s="94"/>
      <c r="B12" s="78"/>
      <c r="C12" s="79"/>
    </row>
    <row r="13" spans="1:6" x14ac:dyDescent="0.35">
      <c r="A13" s="94"/>
      <c r="B13" s="22" t="s">
        <v>68</v>
      </c>
      <c r="C13" s="24"/>
    </row>
    <row r="14" spans="1:6" x14ac:dyDescent="0.35">
      <c r="A14" s="94"/>
      <c r="B14" s="22" t="s">
        <v>69</v>
      </c>
      <c r="C14" s="24"/>
      <c r="E14" t="s">
        <v>70</v>
      </c>
      <c r="F14" s="17">
        <v>0.7</v>
      </c>
    </row>
    <row r="15" spans="1:6" x14ac:dyDescent="0.35">
      <c r="A15" s="23" t="s">
        <v>71</v>
      </c>
      <c r="B15" s="91" t="s">
        <v>72</v>
      </c>
      <c r="C15" s="92" t="s">
        <v>72</v>
      </c>
    </row>
    <row r="16" spans="1:6" ht="15" customHeight="1" x14ac:dyDescent="0.35">
      <c r="A16" s="21" t="s">
        <v>73</v>
      </c>
      <c r="B16" s="89"/>
      <c r="C16" s="90"/>
    </row>
    <row r="17" spans="1:3" ht="28.5" customHeight="1" x14ac:dyDescent="0.35">
      <c r="A17" s="14" t="s">
        <v>74</v>
      </c>
      <c r="B17" s="80">
        <f>((C19+C20+C22+C23)-C26)*C25*C27</f>
        <v>420000000</v>
      </c>
      <c r="C17" s="80"/>
    </row>
    <row r="18" spans="1:3" x14ac:dyDescent="0.35">
      <c r="A18" s="23" t="s">
        <v>75</v>
      </c>
      <c r="B18" s="81" t="s">
        <v>15</v>
      </c>
      <c r="C18" s="82"/>
    </row>
    <row r="19" spans="1:3" x14ac:dyDescent="0.35">
      <c r="A19" s="76"/>
      <c r="B19" s="22" t="s">
        <v>16</v>
      </c>
      <c r="C19" s="19"/>
    </row>
    <row r="20" spans="1:3" x14ac:dyDescent="0.35">
      <c r="A20" s="77"/>
      <c r="B20" s="22" t="s">
        <v>17</v>
      </c>
      <c r="C20" s="19">
        <v>0</v>
      </c>
    </row>
    <row r="21" spans="1:3" x14ac:dyDescent="0.35">
      <c r="A21" s="77"/>
      <c r="B21" s="78" t="s">
        <v>18</v>
      </c>
      <c r="C21" s="79"/>
    </row>
    <row r="22" spans="1:3" x14ac:dyDescent="0.35">
      <c r="A22" s="77"/>
      <c r="B22" s="22" t="s">
        <v>68</v>
      </c>
      <c r="C22" s="19">
        <v>420000000</v>
      </c>
    </row>
    <row r="23" spans="1:3" ht="29" x14ac:dyDescent="0.35">
      <c r="A23" s="77"/>
      <c r="B23" s="22" t="s">
        <v>76</v>
      </c>
      <c r="C23" s="19">
        <v>0</v>
      </c>
    </row>
    <row r="24" spans="1:3" x14ac:dyDescent="0.35">
      <c r="A24" s="77"/>
      <c r="B24" s="78" t="s">
        <v>77</v>
      </c>
      <c r="C24" s="79"/>
    </row>
    <row r="25" spans="1:3" x14ac:dyDescent="0.35">
      <c r="A25" s="25"/>
      <c r="B25" s="22" t="s">
        <v>78</v>
      </c>
      <c r="C25" s="26">
        <v>1</v>
      </c>
    </row>
    <row r="26" spans="1:3" x14ac:dyDescent="0.35">
      <c r="A26" s="27"/>
      <c r="B26" s="22" t="s">
        <v>30</v>
      </c>
      <c r="C26" s="28">
        <v>0</v>
      </c>
    </row>
    <row r="27" spans="1:3" x14ac:dyDescent="0.35">
      <c r="A27" s="27"/>
      <c r="B27" s="22" t="s">
        <v>79</v>
      </c>
      <c r="C27" s="26">
        <v>1</v>
      </c>
    </row>
    <row r="28" spans="1:3" x14ac:dyDescent="0.35">
      <c r="A28" s="18" t="s">
        <v>80</v>
      </c>
      <c r="B28" s="80">
        <f>IFERROR(B17*(VLOOKUP(B15,Hoja2!$G$1:$H$6,2,0)),16666)</f>
        <v>63000000</v>
      </c>
      <c r="C28" s="80"/>
    </row>
    <row r="29" spans="1:3" ht="29" x14ac:dyDescent="0.35">
      <c r="A29" s="21" t="s">
        <v>81</v>
      </c>
      <c r="B29" s="83"/>
      <c r="C29" s="84"/>
    </row>
    <row r="30" spans="1:3" ht="29" x14ac:dyDescent="0.35">
      <c r="A30" s="21" t="s">
        <v>82</v>
      </c>
      <c r="B30" s="85"/>
      <c r="C30" s="86"/>
    </row>
    <row r="31" spans="1:3" ht="18.5" x14ac:dyDescent="0.35">
      <c r="A31" s="29" t="s">
        <v>83</v>
      </c>
      <c r="B31" s="29"/>
      <c r="C31" s="29"/>
    </row>
    <row r="32" spans="1:3" x14ac:dyDescent="0.35">
      <c r="A32" s="30" t="s">
        <v>84</v>
      </c>
      <c r="B32" s="75"/>
      <c r="C32" s="75"/>
    </row>
    <row r="33" spans="1:3" x14ac:dyDescent="0.35">
      <c r="A33" s="30" t="s">
        <v>85</v>
      </c>
      <c r="B33" s="75"/>
      <c r="C33" s="75"/>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36328125" customWidth="1"/>
    <col min="4" max="16384" width="10.81640625" hidden="1"/>
  </cols>
  <sheetData>
    <row r="1" spans="1:3" ht="18.5" x14ac:dyDescent="0.35">
      <c r="A1" s="61" t="s">
        <v>86</v>
      </c>
      <c r="B1" s="61"/>
      <c r="C1" s="61"/>
    </row>
    <row r="2" spans="1:3" ht="17" customHeight="1" x14ac:dyDescent="0.35">
      <c r="A2" s="13" t="s">
        <v>27</v>
      </c>
      <c r="B2" s="62" t="str">
        <f>'[2]AUTOS NOTA 321'!B2:C2</f>
        <v xml:space="preserve">SINIESTRO   LEGIS </v>
      </c>
      <c r="C2" s="63"/>
    </row>
    <row r="3" spans="1:3" ht="16" customHeight="1" x14ac:dyDescent="0.35">
      <c r="A3" s="5" t="s">
        <v>1</v>
      </c>
      <c r="B3" s="44" t="str">
        <f>'GENERALES NOTA 322'!B2:C2</f>
        <v>73319310300220230000200</v>
      </c>
      <c r="C3" s="44"/>
    </row>
    <row r="4" spans="1:3" x14ac:dyDescent="0.35">
      <c r="A4" s="5" t="s">
        <v>2</v>
      </c>
      <c r="B4" s="44" t="str">
        <f>'GENERALES NOTA 322'!B3:C3</f>
        <v>Juzgado Segundo Civil del Circuito de Guamo, Tolima</v>
      </c>
      <c r="C4" s="44"/>
    </row>
    <row r="5" spans="1:3" ht="29" customHeight="1" x14ac:dyDescent="0.35">
      <c r="A5" s="5" t="s">
        <v>3</v>
      </c>
      <c r="B5" s="44" t="str">
        <f>'GENERALES NOTA 322'!B4:C4</f>
        <v xml:space="preserve">Claudia Marcela Reyes
JAIME ZAMORA ROJAS
OLGA LUCIA MORA HERNANDEZ
HEREDEROS INDETERMINADOS DE CAMILO ANDRÉS ZAMORA MORA (Q.E.P.D.).
RENTING COLOMBIA SA
SEGUROS GENERALES SURAMERICANA S.A.
COEXITO S.A.S.
</v>
      </c>
      <c r="C5" s="44"/>
    </row>
    <row r="6" spans="1:3" x14ac:dyDescent="0.35">
      <c r="A6" s="5" t="s">
        <v>4</v>
      </c>
      <c r="B6" s="44" t="str">
        <f>'GENERALES NOTA 322'!B5:C5</f>
        <v>Daniela Rivera García (Compañera permanente) 16/02/1991
Emiliano Castro Rivera (Menor- Hijo) - 1/02/2020</v>
      </c>
      <c r="C6" s="44"/>
    </row>
    <row r="7" spans="1:3" ht="43.5" customHeight="1" x14ac:dyDescent="0.35">
      <c r="A7" s="5" t="s">
        <v>5</v>
      </c>
      <c r="B7" s="44" t="str">
        <f>'GENERALES NOTA 322'!B6:C6</f>
        <v>LLAMADA EN GARANTIA</v>
      </c>
      <c r="C7" s="44"/>
    </row>
    <row r="8" spans="1:3" x14ac:dyDescent="0.35">
      <c r="A8" s="5" t="s">
        <v>87</v>
      </c>
      <c r="B8" s="44"/>
      <c r="C8" s="44"/>
    </row>
    <row r="9" spans="1:3" x14ac:dyDescent="0.35">
      <c r="A9" s="15" t="s">
        <v>75</v>
      </c>
      <c r="B9" s="95"/>
      <c r="C9" s="95"/>
    </row>
    <row r="10" spans="1:3" x14ac:dyDescent="0.35">
      <c r="A10" s="15" t="s">
        <v>88</v>
      </c>
      <c r="B10" s="44"/>
      <c r="C10" s="44"/>
    </row>
    <row r="11" spans="1:3" ht="29" x14ac:dyDescent="0.35">
      <c r="A11" s="15" t="s">
        <v>89</v>
      </c>
      <c r="B11" s="96"/>
      <c r="C11" s="74"/>
    </row>
    <row r="12" spans="1:3" ht="58" x14ac:dyDescent="0.35">
      <c r="A12" s="5" t="s">
        <v>90</v>
      </c>
      <c r="B12" s="44"/>
      <c r="C12" s="44"/>
    </row>
    <row r="13" spans="1:3" ht="58" x14ac:dyDescent="0.35">
      <c r="A13" s="5" t="s">
        <v>91</v>
      </c>
      <c r="B13" s="44"/>
      <c r="C13" s="44"/>
    </row>
    <row r="14" spans="1:3" x14ac:dyDescent="0.35">
      <c r="A14" s="5" t="s">
        <v>92</v>
      </c>
      <c r="B14" s="11"/>
      <c r="C14" s="11"/>
    </row>
    <row r="15" spans="1:3" x14ac:dyDescent="0.35">
      <c r="A15" s="15" t="s">
        <v>93</v>
      </c>
      <c r="B15" s="44"/>
      <c r="C15" s="44"/>
    </row>
    <row r="16" spans="1:3" x14ac:dyDescent="0.35">
      <c r="A16" s="11" t="s">
        <v>94</v>
      </c>
      <c r="B16" s="74"/>
      <c r="C16" s="74"/>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95</v>
      </c>
    </row>
    <row r="2" spans="1:1" x14ac:dyDescent="0.3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53125" defaultRowHeight="14.5" x14ac:dyDescent="0.35"/>
  <cols>
    <col min="4" max="4" width="20.1796875" bestFit="1" customWidth="1"/>
    <col min="5" max="5" width="42.81640625" bestFit="1" customWidth="1"/>
    <col min="7" max="7" width="26.453125" customWidth="1"/>
  </cols>
  <sheetData>
    <row r="1" spans="1:12" x14ac:dyDescent="0.35">
      <c r="A1" s="8" t="s">
        <v>31</v>
      </c>
      <c r="B1" t="s">
        <v>97</v>
      </c>
      <c r="C1" s="8" t="s">
        <v>35</v>
      </c>
      <c r="D1" s="8" t="s">
        <v>39</v>
      </c>
      <c r="E1" s="3" t="s">
        <v>40</v>
      </c>
      <c r="F1" s="2" t="s">
        <v>70</v>
      </c>
      <c r="G1" s="2" t="s">
        <v>98</v>
      </c>
      <c r="H1" s="4">
        <v>0.7</v>
      </c>
      <c r="I1" t="s">
        <v>99</v>
      </c>
      <c r="J1" t="s">
        <v>100</v>
      </c>
      <c r="L1" t="s">
        <v>6</v>
      </c>
    </row>
    <row r="2" spans="1:12" x14ac:dyDescent="0.35">
      <c r="A2" t="s">
        <v>101</v>
      </c>
      <c r="B2" t="s">
        <v>96</v>
      </c>
      <c r="C2" t="s">
        <v>102</v>
      </c>
      <c r="D2" s="2" t="s">
        <v>103</v>
      </c>
      <c r="E2" s="1" t="s">
        <v>104</v>
      </c>
      <c r="F2" s="2" t="s">
        <v>105</v>
      </c>
      <c r="G2" s="2" t="s">
        <v>106</v>
      </c>
      <c r="H2" s="4">
        <v>0.25</v>
      </c>
      <c r="I2" t="s">
        <v>107</v>
      </c>
      <c r="J2" t="s">
        <v>108</v>
      </c>
      <c r="L2" t="s">
        <v>109</v>
      </c>
    </row>
    <row r="3" spans="1:12" x14ac:dyDescent="0.35">
      <c r="A3" t="s">
        <v>110</v>
      </c>
      <c r="C3" t="s">
        <v>111</v>
      </c>
      <c r="D3" s="2" t="s">
        <v>112</v>
      </c>
      <c r="E3" s="1" t="s">
        <v>113</v>
      </c>
      <c r="F3" s="2" t="s">
        <v>114</v>
      </c>
      <c r="G3" s="2" t="s">
        <v>115</v>
      </c>
      <c r="H3" s="4">
        <v>0.55000000000000004</v>
      </c>
      <c r="I3" t="s">
        <v>116</v>
      </c>
      <c r="J3" t="s">
        <v>117</v>
      </c>
    </row>
    <row r="4" spans="1:12" x14ac:dyDescent="0.35">
      <c r="A4" t="s">
        <v>118</v>
      </c>
      <c r="C4" t="s">
        <v>119</v>
      </c>
      <c r="E4" s="1" t="s">
        <v>120</v>
      </c>
      <c r="G4" s="2" t="s">
        <v>72</v>
      </c>
      <c r="H4" s="4">
        <v>0.15</v>
      </c>
      <c r="I4" t="s">
        <v>121</v>
      </c>
      <c r="J4" t="s">
        <v>122</v>
      </c>
    </row>
    <row r="5" spans="1:12" x14ac:dyDescent="0.35">
      <c r="A5" t="s">
        <v>123</v>
      </c>
      <c r="E5" s="1" t="s">
        <v>124</v>
      </c>
      <c r="G5" s="2" t="s">
        <v>125</v>
      </c>
      <c r="H5" s="4">
        <v>0.7</v>
      </c>
      <c r="I5" t="s">
        <v>126</v>
      </c>
      <c r="J5" t="s">
        <v>127</v>
      </c>
    </row>
    <row r="6" spans="1:12" x14ac:dyDescent="0.35">
      <c r="E6" s="1" t="s">
        <v>128</v>
      </c>
      <c r="G6" s="2" t="s">
        <v>129</v>
      </c>
      <c r="H6" s="4">
        <v>0.3</v>
      </c>
      <c r="J6" t="s">
        <v>130</v>
      </c>
    </row>
    <row r="7" spans="1:12" x14ac:dyDescent="0.35">
      <c r="E7" s="1" t="s">
        <v>131</v>
      </c>
      <c r="G7" s="2" t="s">
        <v>105</v>
      </c>
    </row>
    <row r="8" spans="1:12" x14ac:dyDescent="0.35">
      <c r="E8" s="1" t="s">
        <v>132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2024-11-06T17:42:19Z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