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1" documentId="13_ncr:1_{014CB78E-18BF-4D5A-87F2-BF1653027423}" xr6:coauthVersionLast="47" xr6:coauthVersionMax="47" xr10:uidLastSave="{32F3EFCB-3947-494D-BCA9-20FE79EEBB78}"/>
  <bookViews>
    <workbookView xWindow="12000" yWindow="0" windowWidth="12000" windowHeight="1290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<sst xmlns="http://schemas.openxmlformats.org/spreadsheetml/2006/main" count="190" uniqueCount="149">
  <si>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</si>
  <si>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</si>
  <si>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</si>
  <si>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</si>
  <si>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</si>
  <si>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</si>
  <si>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</si>
  <si>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</si>
  <si>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</si>
  <si>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</si>
  <si>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</si>
  <si>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</si>
  <si>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</si>
  <si>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</si>
  <si>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</si>
  <si>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</si>
  <si>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</si>
  <si>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</si>
  <si>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</si>
  <si>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</si>
  <si>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</si>
  <si>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</si>
  <si>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</si>
  <si>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</si>
  <si>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</si>
  <si>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</si>
  <si>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</si>
  <si>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</si>
  <si>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</si>
  <si>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</si>
  <si>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</si>
  <si>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</si>
  <si>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</si>
  <si>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</si>
  <si>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</si>
  <si>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</si>
  <si>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</si>
  <si>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</si>
  <si>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</si>
  <si>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</si>
  <si>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</si>
  <si>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</si>
  <si>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</si>
  <si>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</si>
  <si>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</si>
  <si>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</si>
  <si>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</si>
  <si>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</si>
  <si>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</si>
  <si>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</si>
  <si>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</si>
  <si>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</si>
  <si>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</si>
  <si>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</si>
  <si>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</si>
  <si>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</si>
  <si>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</si>
  <si>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</si>
  <si>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</si>
  <si>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</si>
  <si>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</si>
  <si>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</si>
  <si>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</si>
  <si>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</si>
  <si>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</si>
  <si>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</si>
  <si>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</si>
  <si>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</si>
  <si>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</si>
  <si>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</si>
  <si>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</si>
  <si>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</si>
  <si>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</si>
  <si>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</si>
  <si>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</si>
  <si>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</si>
  <si>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</si>
  <si>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</si>
  <si>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</si>
  <si>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</si>
  <si>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</si>
  <si>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</si>
  <si>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</si>
  <si>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</si>
  <si>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</si>
  <si>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</si>
  <si>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</si>
  <si>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</si>
  <si>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</si>
  <si>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</si>
  <si>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</si>
  <si>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</si>
  <si>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</si>
  <si>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</si>
  <si>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</si>
  <si>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</si>
  <si>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</si>
  <si>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</si>
  <si>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</si>
  <si>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</si>
  <si>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</si>
  <si>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</si>
  <si>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</si>
  <si>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</si>
  <si>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</si>
  <si>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</si>
  <si>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</si>
  <si>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</si>
  <si>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</si>
  <si>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</si>
  <si>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</si>
  <si>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</si>
  <si>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</si>
  <si>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</si>
  <si>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</si>
  <si>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</si>
  <si>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</si>
  <si>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</si>
  <si>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</si>
  <si>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</si>
  <si>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</si>
  <si>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</si>
  <si>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</si>
  <si>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</si>
  <si>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</si>
  <si>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</si>
  <si>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</si>
  <si>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</si>
  <si>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</si>
  <si>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</si>
  <si>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</si>
  <si>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</si>
  <si>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</si>
  <si>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</si>
  <si>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</si>
  <si>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</si>
  <si>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</si>
  <si>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</si>
  <si>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</si>
  <si>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</si>
  <si>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</si>
  <si>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</si>
  <si>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</si>
  <si>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</si>
  <si>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85001310500220230021900</t>
  </si>
  <si>
    <t>002 LABORAL CIRCUITO YOPAL</t>
  </si>
  <si>
    <t>WILSON ARAGON YATE. C.C: 19.438.054</t>
  </si>
  <si>
    <t>SEGÚN LOS HECHOS DE LA DEMANDA, EL SEÑOR WILSON ARAGON YATE, IDENTIFICADO CON LA C.C: 19.438.054, NACIÓ EL 02/11/1957, COTIZA AL SISTEMA DE PENSIONES COMO TRABAJADOR INDEPENDIENTE. INICIALMENTE COTIZÓ PARA EL RPM ADMINISTRADO POR COLPENSIONES DESDE JUNIO DE 1987 HASTA JUNIO DE 1997. POSTERIOMENTE REALIZÓ COTIZACIONES AL RAIS. AL MOMENTO DEL CAMBIO DE RÉGIMEN PENSIONAL, EL DEMANDANTE NO TUVO UNA IFORMACIÓN VERAZ, CLARA Y HONESTA POR PARTE DE COLFONDOS S.A., PUES NO LE BIRNDARON UNA ASESORÍA DONDE LE PUSIERAN EN CONOCIMIENTO LOS BENEFICIOS Y DESVENTAJAS DEL CAMBIO DE RÉGIMEN. REALIZÓ RECLAMACIÓN ANTE COLFONDOS S.A. Y COLPENSIONES, EN ARAS DE QUE SE DECLARARA INEFICÁZ EL TRASLADO REALIZADOS DEL RPM AL RAIS, SIENDO ESTAS NEGADAS.</t>
  </si>
  <si>
    <t>01/07/1997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</si>
</sst>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23" sqref="B2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144</v>
      </c>
      <c r="C2" s="52"/>
    </row>
    <row r="3" spans="1:3" x14ac:dyDescent="0.25">
      <c r="A3" s="5" t="s">
        <v>0</v>
      </c>
      <c r="B3" s="53" t="s">
        <v>145</v>
      </c>
      <c r="C3" s="54"/>
    </row>
    <row r="4" spans="1:3" x14ac:dyDescent="0.25">
      <c r="A4" s="5" t="s">
        <v>109</v>
      </c>
      <c r="B4" s="53" t="s">
        <v>137</v>
      </c>
      <c r="C4" s="54"/>
    </row>
    <row r="5" spans="1:3" ht="14.45" customHeight="1" x14ac:dyDescent="0.25">
      <c r="A5" s="5" t="s">
        <v>1</v>
      </c>
      <c r="B5" s="47" t="s">
        <v>146</v>
      </c>
      <c r="C5" s="47"/>
    </row>
    <row r="6" spans="1:3" x14ac:dyDescent="0.25">
      <c r="A6" s="5" t="s">
        <v>110</v>
      </c>
      <c r="B6" s="36" t="s">
        <v>134</v>
      </c>
      <c r="C6" s="36"/>
    </row>
    <row r="7" spans="1:3" x14ac:dyDescent="0.25">
      <c r="A7" s="5" t="s">
        <v>2</v>
      </c>
      <c r="B7" s="36" t="s">
        <v>142</v>
      </c>
      <c r="C7" s="36"/>
    </row>
    <row r="8" spans="1:3" x14ac:dyDescent="0.25">
      <c r="A8" s="5" t="s">
        <v>3</v>
      </c>
      <c r="B8" s="46" t="s">
        <v>148</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147</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45447</v>
      </c>
      <c r="C27" s="39"/>
    </row>
    <row r="28" spans="1:3" x14ac:dyDescent="0.25">
      <c r="A28" s="5" t="s">
        <v>9</v>
      </c>
      <c r="B28" s="35">
        <v>45441</v>
      </c>
      <c r="C28" s="35"/>
    </row>
    <row r="29" spans="1:3" x14ac:dyDescent="0.25">
      <c r="A29" s="5" t="s">
        <v>10</v>
      </c>
      <c r="B29" s="35">
        <v>45457</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85001310500220230021900</v>
      </c>
      <c r="C3" s="36"/>
    </row>
    <row r="4" spans="1:3" x14ac:dyDescent="0.25">
      <c r="A4" s="5" t="s">
        <v>0</v>
      </c>
      <c r="B4" s="36" t="str">
        <f>'GENERALES NOTA 322'!B3:C3</f>
        <v>002 LABORAL CIRCUITO YOPAL</v>
      </c>
      <c r="C4" s="36"/>
    </row>
    <row r="5" spans="1:3" x14ac:dyDescent="0.25">
      <c r="A5" s="5" t="s">
        <v>109</v>
      </c>
      <c r="B5" s="36" t="str">
        <f>'GENERALES NOTA 322'!B4:C4</f>
        <v>COLFONDOS Y OTRO</v>
      </c>
      <c r="C5" s="36"/>
    </row>
    <row r="6" spans="1:3" x14ac:dyDescent="0.25">
      <c r="A6" s="5" t="s">
        <v>1</v>
      </c>
      <c r="B6" s="36" t="str">
        <f>'GENERALES NOTA 322'!B5:C5</f>
        <v>WILSON ARAGON YATE. C.C: 19.438.054</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tr">
        <f>'[2]AUTOS NOTA 321'!B2:C2</f>
        <v xml:space="preserve">SINIESTRO   LEGIS </v>
      </c>
      <c r="C2" s="74"/>
    </row>
    <row r="3" spans="1:6" x14ac:dyDescent="0.25">
      <c r="A3" s="21" t="s">
        <v>11</v>
      </c>
      <c r="B3" s="75" t="str">
        <f>'GENERALES NOTA 322'!B2:C2</f>
        <v>85001310500220230021900</v>
      </c>
      <c r="C3" s="75"/>
    </row>
    <row r="4" spans="1:6" x14ac:dyDescent="0.25">
      <c r="A4" s="21" t="s">
        <v>0</v>
      </c>
      <c r="B4" s="75" t="str">
        <f>'GENERALES NOTA 322'!B3:C3</f>
        <v>002 LABORAL CIRCUITO YOPAL</v>
      </c>
      <c r="C4" s="75"/>
    </row>
    <row r="5" spans="1:6" x14ac:dyDescent="0.25">
      <c r="A5" s="21" t="s">
        <v>109</v>
      </c>
      <c r="B5" s="75" t="str">
        <f>'GENERALES NOTA 322'!B4:C4</f>
        <v>COLFONDOS Y OTRO</v>
      </c>
      <c r="C5" s="75"/>
    </row>
    <row r="6" spans="1:6" ht="14.45" customHeight="1" x14ac:dyDescent="0.25">
      <c r="A6" s="21" t="s">
        <v>1</v>
      </c>
      <c r="B6" s="75" t="str">
        <f>'GENERALES NOTA 322'!B5:C5</f>
        <v>WILSON ARAGON YATE. C.C: 19.438.054</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128</v>
      </c>
      <c r="C15" s="74"/>
    </row>
    <row r="16" spans="1:6" ht="15" customHeight="1" x14ac:dyDescent="0.25">
      <c r="A16" s="21" t="s">
        <v>45</v>
      </c>
      <c r="B16" s="71"/>
      <c r="C16" s="72"/>
    </row>
    <row r="17" spans="1:3" ht="28.5" customHeight="1" x14ac:dyDescent="0.25">
      <c r="A17" s="14" t="s">
        <v>52</v>
      </c>
      <c r="B17" s="81">
        <f>((C19+C20+C22+C23)-C26)*C25*C27</f>
        <v>100000000</v>
      </c>
      <c r="C17" s="81"/>
    </row>
    <row r="18" spans="1:3" x14ac:dyDescent="0.25">
      <c r="A18" s="23" t="s">
        <v>53</v>
      </c>
      <c r="B18" s="79" t="s">
        <v>48</v>
      </c>
      <c r="C18" s="80"/>
    </row>
    <row r="19" spans="1:3" x14ac:dyDescent="0.25">
      <c r="A19" s="87"/>
      <c r="B19" s="22" t="s">
        <v>49</v>
      </c>
      <c r="C19" s="19">
        <v>100000000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81">
        <f>IFERROR(B17*(VLOOKUP(B15,Hoja2!$G$1:$H$6,2,0)),16666)</f>
        <v>70000000</v>
      </c>
      <c r="C28" s="81"/>
    </row>
    <row r="29" spans="1:3" ht="30" x14ac:dyDescent="0.25">
      <c r="A29" s="21" t="s">
        <v>54</v>
      </c>
      <c r="B29" s="82"/>
      <c r="C29" s="83"/>
    </row>
    <row r="30" spans="1:3" ht="30" x14ac:dyDescent="0.25">
      <c r="A30" s="21" t="s">
        <v>55</v>
      </c>
      <c r="B30" s="84"/>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85001310500220230021900</v>
      </c>
      <c r="C3" s="36"/>
    </row>
    <row r="4" spans="1:3" x14ac:dyDescent="0.25">
      <c r="A4" s="5" t="s">
        <v>0</v>
      </c>
      <c r="B4" s="36" t="str">
        <f>'GENERALES NOTA 322'!B3:C3</f>
        <v>002 LABORAL CIRCUITO YOPAL</v>
      </c>
      <c r="C4" s="36"/>
    </row>
    <row r="5" spans="1:3" ht="29.1" customHeight="1" x14ac:dyDescent="0.25">
      <c r="A5" s="5" t="s">
        <v>109</v>
      </c>
      <c r="B5" s="36" t="str">
        <f>'GENERALES NOTA 322'!B4:C4</f>
        <v>COLFONDOS Y OTRO</v>
      </c>
      <c r="C5" s="36"/>
    </row>
    <row r="6" spans="1:3" x14ac:dyDescent="0.25">
      <c r="A6" s="5" t="s">
        <v>1</v>
      </c>
      <c r="B6" s="36" t="str">
        <f>'GENERALES NOTA 322'!B5:C5</f>
        <v>WILSON ARAGON YATE. C.C: 19.438.054</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2024-06-11T14:36:37Z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