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mc:AlternateContent xmlns:mc="http://schemas.openxmlformats.org/markup-compatibility/2006">
    <mc:Choice Requires="x15">
      <x15ac:absPath xmlns:x15ac="http://schemas.microsoft.com/office/spreadsheetml/2010/11/ac" url="https://d.docs.live.net/afc4810c17523101/Escritorio/GHA/ALLIANZ/2024-00028 - ARMONY Vs. ALLIANZ/"/>
    </mc:Choice>
  </mc:AlternateContent>
  <xr:revisionPtr revIDLastSave="66" documentId="13_ncr:1_{7A35D5D8-122A-4A63-BE57-DECDB9157CD2}" xr6:coauthVersionLast="47" xr6:coauthVersionMax="47" xr10:uidLastSave="{97A81DB3-01DF-4DD1-8F16-20424ADE9BF0}"/>
  <bookViews>
    <workbookView xWindow="-110" yWindow="-110" windowWidth="19420" windowHeight="1030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definedNames>
    <definedName name="Posición">#REF!</definedName>
    <definedName name="Probabilida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8" i="11" l="1"/>
  <c r="B2" i="11"/>
  <c r="C14" i="11"/>
  <c r="C13" i="11"/>
  <c r="B15" i="5"/>
  <c r="B17" i="11" l="1"/>
  <c r="B28" i="11" s="1"/>
  <c r="B7" i="10"/>
  <c r="B7" i="14"/>
  <c r="B6" i="14"/>
  <c r="B5" i="14"/>
  <c r="B4" i="14"/>
  <c r="B3" i="14"/>
  <c r="B4" i="11"/>
  <c r="B5" i="11"/>
  <c r="B6" i="11"/>
  <c r="B7" i="11"/>
  <c r="B3" i="11"/>
  <c r="B4" i="10"/>
  <c r="B5" i="10"/>
  <c r="B6" i="10"/>
  <c r="B3" i="10"/>
</calcChain>
</file>

<file path=xl/sharedStrings.xml><?xml version="1.0" encoding="utf-8"?>
<sst xmlns="http://schemas.openxmlformats.org/spreadsheetml/2006/main" count="211" uniqueCount="158">
  <si>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</si>
  <si>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</si>
  <si>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</si>
  <si>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</si>
  <si>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</si>
  <si>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</si>
  <si>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</si>
  <si>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</si>
  <si>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</si>
  <si>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</si>
  <si>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</si>
  <si>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</si>
  <si>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</si>
  <si>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</si>
  <si>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</si>
  <si>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</si>
  <si>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</si>
  <si>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</si>
  <si>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</si>
  <si>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</si>
  <si>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</si>
  <si>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</si>
  <si>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</si>
  <si>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</si>
  <si>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</si>
  <si>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</si>
  <si>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</si>
  <si>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</si>
  <si>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</si>
  <si>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</si>
  <si>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</si>
  <si>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</si>
  <si>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</si>
  <si>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</si>
  <si>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</si>
  <si>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</si>
  <si>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</si>
  <si>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</si>
  <si>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</si>
  <si>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</si>
  <si>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</si>
  <si>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</si>
  <si>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</si>
  <si>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</si>
  <si>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</si>
  <si>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</si>
  <si>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</si>
  <si>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</si>
  <si>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</si>
  <si>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</si>
  <si>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</si>
  <si>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</si>
  <si>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</si>
  <si>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</si>
  <si>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</si>
  <si>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</si>
  <si>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</si>
  <si>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</si>
  <si>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</si>
  <si>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</si>
  <si>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</si>
  <si>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</si>
  <si>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</si>
  <si>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</si>
  <si>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</si>
  <si>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</si>
  <si>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</si>
  <si>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</si>
  <si>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</si>
  <si>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</si>
  <si>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</si>
  <si>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</si>
  <si>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</si>
  <si>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</si>
  <si>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</si>
  <si>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</si>
  <si>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</si>
  <si>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</si>
  <si>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</si>
  <si>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</si>
  <si>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</si>
  <si>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</si>
  <si>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</si>
  <si>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</si>
  <si>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</si>
  <si>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</si>
  <si>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</si>
  <si>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</si>
  <si>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</si>
  <si>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</si>
  <si>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</si>
  <si>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</si>
  <si>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</si>
  <si>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</si>
  <si>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</si>
  <si>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</si>
  <si>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</si>
  <si>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</si>
  <si>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</si>
  <si>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</si>
  <si>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</si>
  <si>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</si>
  <si>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</si>
  <si>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</si>
  <si>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</si>
  <si>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</si>
  <si>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</si>
  <si>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</si>
  <si>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Demandado</t>
  </si>
  <si>
    <t>Tipo de vinculacion compañía</t>
  </si>
  <si>
    <t>DEMANDA DIRECTA</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</si>
  <si>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</si>
  <si>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</si>
  <si>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</si>
  <si>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</si>
  <si>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</si>
  <si>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</si>
  <si>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</si>
  <si>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</si>
  <si>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</si>
  <si>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</si>
  <si>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</si>
  <si>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</si>
  <si>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</si>
  <si>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</si>
  <si>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</si>
  <si>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</si>
  <si>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</si>
  <si>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</si>
  <si>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</si>
  <si>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</si>
  <si>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CONCURRENCIA</t>
  </si>
  <si>
    <r>
      <t>110014003049-</t>
    </r>
    <r>
      <rPr>
        <b/>
        <u/>
        <sz val="11"/>
        <color theme="1"/>
        <rFont val="Calibri"/>
        <family val="2"/>
        <scheme val="minor"/>
      </rPr>
      <t>2024-00028</t>
    </r>
    <r>
      <rPr>
        <sz val="11"/>
        <color theme="1"/>
        <rFont val="Calibri"/>
        <family val="2"/>
        <scheme val="minor"/>
      </rPr>
      <t>-00</t>
    </r>
  </si>
  <si>
    <t>JUZGADO 49 CIVIL MUNICIPAL DE BOGOTÁ D.C.</t>
  </si>
  <si>
    <t>ALLIANZ SEGUROS S.A.</t>
  </si>
  <si>
    <t>ARMONY CLÍNICA DE ESPECIALISTAS Y CIRUGÍA S.A.S.</t>
  </si>
  <si>
    <t>N/A</t>
  </si>
  <si>
    <t>DESCONOCIDO</t>
  </si>
  <si>
    <t>Hurto equipo eléctrico y electrónico</t>
  </si>
  <si>
    <t>Equipo eléctrico y electrónico</t>
  </si>
  <si>
    <t>Daños Materiales</t>
  </si>
  <si>
    <t>Daño Moral</t>
  </si>
  <si>
    <t>Daño a la vida en relación</t>
  </si>
  <si>
    <t>Lucro cesante</t>
  </si>
  <si>
    <t>Daño emergente</t>
  </si>
  <si>
    <t>Intereses moratorios</t>
  </si>
  <si>
    <t>022481349/0</t>
  </si>
  <si>
    <t>900.520.772-3</t>
  </si>
  <si>
    <t>1. El día 03 de octubre de 2019 como consecuencia de un hurto calificado en las instalaciones de la asegurada, se produjo la pérdida de elementos amparados en la póliza (Equipo eléctrico y electrónico), situación sobre la cual se dio aviso el día 11 de octubre de 2019.
2. Mediante comunicación verbal emitida por la señora OLGA PINZON, se informa la designación de la firma ajustadora CAMARGO &amp; LOZANO ASOCIADOS S.A.S., para determinar la cuantificación de la pérdida.
3. El día 03 de abril de 2020, la firma ajustadora CAMARGO &amp; LOZANO ASOCIADOS S.A.S., mediante informe CL-2046-SUS, tasó la perdida en la suma de $75.484.856, quedando totalmente formalizada la reclamación.
4. El día 15 de mayo de 2020, ALLIANZ SEGUROS S.A. reconoció el siniestro, presentando liquidación final por la suma de $ 75.484.856 sin reconocimiento de intereses moratorios. Pese a ello, se aduce en la demanda que la Aseguradora dentro del mes siguiente a la formalización de la reclamación, esto es desde el 03 de abril de 2020 al 03 de mayo de 2020, no objetó la misma y en igual medida no dio cumplimiento a las obligaciones derivadas del contrato de seguro.
5. De contera, a consideración de la actora, de conformidad con lo estipulado en el numeral 3 del artículo 1053 del C.CO., la Póliza de Seguro Negocio Empresatial No. 022481349/0, presta mérito ejecutivo.</t>
  </si>
  <si>
    <t xml:space="preserve">Hurto </t>
  </si>
  <si>
    <t>06/07/2019 - 06/07/2020</t>
  </si>
  <si>
    <t>x</t>
  </si>
  <si>
    <t>presunto fraude</t>
  </si>
  <si>
    <t>SINIESTRO 85639533 - LEGIS APJ32432</t>
  </si>
  <si>
    <t xml:space="preserve">SINIESTRO   LEGIS </t>
  </si>
  <si>
    <t>EXCEPCIONES DE MERITO FRENTE AL MANDAMIENTO DE PAGO
1. PRESCRIPCIÓN DE LA ACCIÓN DERIVADA DEL CONTRATO DE SEGURO. 
2. INEXISTENCIA DE OBLIGACIÓN DE PAGO A CARGO DE ALLIANZ SEGUROS S.A. POR INEXISTENCIA DE TÍTULO EJECUTIVO.
3. PÉRDIDA DEL DERECHO DE LA INDEMNIZACIÓN.
4. LA AUSENCIA DE OBJECIÓN EN LOS TÉRMINOS DE LEY NO IMPLICA EL RECONOCIMIENTO DE UN DERECHO CUANDO SE TRATA DE UN RIESGO NO AMPARADO O YA PRESCRITO. 
5. IMPROCEDENCIA TOTAL DEL COBRO DE INTERESES MORATORIOS.
6. EL PROCESO EJECUTIVO NO ES LA VÍA PROCESAL ACERTADA PARA RESOLVER EL OBJETO DE LA LITIS. 
7. SUJECIÓN A LAS CONDICIONES PARTICULARES Y GENERALES DEL CONTRATO DE SEGURO, EL CLAUSULADO Y LOS AMPAROS.
8. EN CUALQUIER CASO, DE NINGUNA FORMA SE PODRÁ EXCEDER EL LIMITE DEL VALOR ASEGURADO.
9. DEDUCIBLE PACTADO EN LA PÓLIZA DE SEGURO
10. GENERICA O INNOMINADA Y OTRAS.</t>
  </si>
  <si>
    <t>La contingencia se califica como REMOTA, toda vez que las acciones derivadas del contrato de seguro se encuentran prescritas.
Lo primero que debe tomarse en consideración es que la Póliza de Seguro Negocio Empresarial No. 022481349 / 0, cuyo asegurado es la empresa ARMONY CLINICA DE ESTETICA Y CIRUGIA PLASCTICA ( hoy ARMONY CLÍNICA DE ESPECIALISTAS Y CIRUGÍA S.A.S.), presta cobertura temporal y material, de conformidad con los hechos y pretensiones expuestas en el líbelo de la demanda. Frente a la cobertura temporal, debe señalarse que el hecho, esto es, el hurto de los equipos médicos ocurrió el 03 de octubre de 2019, es decir, acaeció dentro de la vigencia de la Póliza comprendida entre el 06 de julio de 2019 y el 05 de julio de 2020. Aunado a ello, presta cobertura material en tanto ampara el Hurto Calificado, pretensión que se endilga en este proceso.
Por otro lado, frente a la obligación indemnizatoria de la Compañía, debe indicarse que en este caso se evidencia que la respuesta de la Compañía si se efectuó por fuera del término establecido en el artículo 1053 del Código de Comercio (dentro del mes siguiente al cumplimiento de los requisito del artículo 1077 ibidem), pues si bien en primera medida correspondía a la asegurada demostrar la cuantía de la perdida, no se puede pasar desapercibido que ALLIANZ SEGUROS S.A. designó a la firma ajustadora CAMARGO &amp; LOZANO ASOCIADOS S.A.S. para dicho fin, siendo entonces que la respuesta en la cual se reconoció el siniestro y el monto a indemnizar, no se efectuó sino hasta el 03 de abril de 2020, es decir, casi 6 meses después de presentada la reclamación (11 de octubre de 2019). Así las cosas, es claro que la Póliza presta merito ejecutivo, pues inclusive resulta improcedente tener por objeción la comunicación efectuada por la Compañía el 16 de junio de 2020, dado que el fondo de dicho documento concierne a un presunto fraude que había sido puesto en conocimiento de la Compañía con anterioridad a la comunicación del 03 de abril de 2020, en la que se reitera, se reconoció el siniestro, actuando en contra vía de los actos propios. No obstante, lo anterior, la contingencia se califica como REMOTA, habida cuenta que en el caso en concreto operó la prescripción de las acciones derivadas del contrato de seguro, teniendo en cuenta que el evento de hurto se presentó el 03 de octubre de 2019, momento a partir del cual comenzó a correr el término de 2 años de que trata el artículo 1081 del Código de Comercio; término que fue interrumpido el 11 de octubre de 2019 con la solicitud de indemnización presentada ante la Compañía, por tanto, el término feneció el 25 de enero de 2022 sin que a esa fecha se hubiese presentado la demanda que solamente fue radicada hasta el 23 de enero de 2024.
Todo lo anterior, sin perjuicio del carácter contingente del proceso.</t>
  </si>
  <si>
    <t xml:space="preserve">La liquidación objetiva de las pretensiones se estimaría en la suma de $162.469.115, lo anterior teniendo en cuenta lo siguiente:
1. Hurto Calificado: Se reconoce la suma de $75.484.856, la cual atiende a la cuantía de la perdida de conformidad con la liquidación efectuada por la firma ajustadora CAMARGO &amp; LOZANO ASOCIADOS S.A.S. 
2. Intereses moratorios: Se reconocerá la suma de $86.984.259 por concepto de intereses moratorios. Lo anterior teniendo como fecha inicial el día 03 de mayo de 2020, es decir, un mes después de cumplidos los requisitos del artículo 1077 del Código de Comercio con lo cual se entendió formalizada la reclamación, hasta la fecha de presentación del presente informe.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</si>
</sst>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b/>
      <u/>
      <sz val="11"/>
      <color theme="1"/>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5">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2" fontId="6" fillId="7" borderId="1" xfId="1" applyFont="1" applyFill="1" applyBorder="1" applyAlignment="1">
      <alignment horizontal="center"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0" fontId="0" fillId="0" borderId="1" xfId="0"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2" fillId="0" borderId="9" xfId="0" applyFont="1" applyBorder="1" applyAlignment="1">
      <alignment horizontal="left" vertical="top"/>
    </xf>
    <xf numFmtId="0" fontId="2" fillId="0" borderId="10" xfId="0" applyFont="1" applyBorder="1" applyAlignment="1">
      <alignment horizontal="left" vertical="top"/>
    </xf>
    <xf numFmtId="0" fontId="2" fillId="0" borderId="13" xfId="0" applyFont="1" applyBorder="1" applyAlignment="1">
      <alignment horizontal="left" vertical="top"/>
    </xf>
    <xf numFmtId="14" fontId="0" fillId="0" borderId="1" xfId="0" applyNumberFormat="1"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2" xfId="0" applyBorder="1" applyAlignment="1">
      <alignment horizontal="left" vertical="top"/>
    </xf>
    <xf numFmtId="0" fontId="0" fillId="0" borderId="11" xfId="0" applyBorder="1" applyAlignment="1">
      <alignment horizontal="left" vertical="top"/>
    </xf>
    <xf numFmtId="9" fontId="0" fillId="0" borderId="2" xfId="0" applyNumberFormat="1" applyBorder="1" applyAlignment="1">
      <alignment horizontal="left"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30"/>
  <sheetViews>
    <sheetView topLeftCell="A14" zoomScale="87" zoomScaleNormal="87" workbookViewId="0">
      <selection activeCell="B25" sqref="B25:C25"/>
    </sheetView>
  </sheetViews>
  <sheetFormatPr baseColWidth="10" defaultColWidth="0" defaultRowHeight="14.5" x14ac:dyDescent="0.35"/>
  <cols>
    <col min="1" max="1" width="46.1796875" style="7" bestFit="1" customWidth="1"/>
    <col min="2" max="2" width="63.81640625" style="7" customWidth="1"/>
    <col min="3" max="3" width="37.453125" style="7" customWidth="1"/>
    <col min="4" max="4" width="11.453125" style="2" hidden="1" customWidth="1"/>
    <col min="5" max="16384" width="11.453125" style="2" hidden="1"/>
  </cols>
  <sheetData>
    <row r="1" spans="1:3" ht="18.5" x14ac:dyDescent="0.35">
      <c r="A1" s="52" t="s">
        <v>41</v>
      </c>
      <c r="B1" s="52"/>
      <c r="C1" s="52"/>
    </row>
    <row r="2" spans="1:3" x14ac:dyDescent="0.35">
      <c r="A2" s="5" t="s">
        <v>11</v>
      </c>
      <c r="B2" s="53" t="s">
        <v>132</v>
      </c>
      <c r="C2" s="54"/>
    </row>
    <row r="3" spans="1:3" x14ac:dyDescent="0.35">
      <c r="A3" s="5" t="s">
        <v>0</v>
      </c>
      <c r="B3" s="55" t="s">
        <v>133</v>
      </c>
      <c r="C3" s="56"/>
    </row>
    <row r="4" spans="1:3" x14ac:dyDescent="0.35">
      <c r="A4" s="5" t="s">
        <v>108</v>
      </c>
      <c r="B4" s="55" t="s">
        <v>134</v>
      </c>
      <c r="C4" s="56"/>
    </row>
    <row r="5" spans="1:3" ht="14.5" customHeight="1" x14ac:dyDescent="0.35">
      <c r="A5" s="5" t="s">
        <v>1</v>
      </c>
      <c r="B5" s="55" t="s">
        <v>135</v>
      </c>
      <c r="C5" s="56"/>
    </row>
    <row r="6" spans="1:3" x14ac:dyDescent="0.35">
      <c r="A6" s="5" t="s">
        <v>109</v>
      </c>
      <c r="B6" s="36" t="s">
        <v>110</v>
      </c>
      <c r="C6" s="36"/>
    </row>
    <row r="7" spans="1:3" x14ac:dyDescent="0.35">
      <c r="A7" s="5" t="s">
        <v>2</v>
      </c>
      <c r="B7" s="36" t="s">
        <v>136</v>
      </c>
      <c r="C7" s="36"/>
    </row>
    <row r="8" spans="1:3" x14ac:dyDescent="0.35">
      <c r="A8" s="5" t="s">
        <v>3</v>
      </c>
      <c r="B8" s="49">
        <v>43741</v>
      </c>
      <c r="C8" s="38"/>
    </row>
    <row r="9" spans="1:3" x14ac:dyDescent="0.35">
      <c r="A9" s="5" t="s">
        <v>4</v>
      </c>
      <c r="B9" s="38" t="s">
        <v>137</v>
      </c>
      <c r="C9" s="38"/>
    </row>
    <row r="10" spans="1:3" x14ac:dyDescent="0.35">
      <c r="A10" s="5" t="s">
        <v>5</v>
      </c>
      <c r="B10" s="38" t="s">
        <v>137</v>
      </c>
      <c r="C10" s="38"/>
    </row>
    <row r="11" spans="1:3" ht="23.25" customHeight="1" x14ac:dyDescent="0.35">
      <c r="A11" s="5" t="s">
        <v>27</v>
      </c>
      <c r="B11" s="50" t="s">
        <v>139</v>
      </c>
      <c r="C11" s="51"/>
    </row>
    <row r="12" spans="1:3" x14ac:dyDescent="0.35">
      <c r="A12" s="37" t="s">
        <v>116</v>
      </c>
      <c r="B12" s="38" t="s">
        <v>148</v>
      </c>
      <c r="C12" s="36"/>
    </row>
    <row r="13" spans="1:3" ht="30" customHeight="1" x14ac:dyDescent="0.35">
      <c r="A13" s="37"/>
      <c r="B13" s="36"/>
      <c r="C13" s="36"/>
    </row>
    <row r="14" spans="1:3" ht="73.5" customHeight="1" x14ac:dyDescent="0.35">
      <c r="A14" s="37"/>
      <c r="B14" s="36"/>
      <c r="C14" s="36"/>
    </row>
    <row r="15" spans="1:3" ht="29" x14ac:dyDescent="0.35">
      <c r="A15" s="5" t="s">
        <v>46</v>
      </c>
      <c r="B15" s="41">
        <f>SUM(C17,C18,C20,C21,C23:C24)</f>
        <v>171346629</v>
      </c>
      <c r="C15" s="42"/>
    </row>
    <row r="16" spans="1:3" ht="14.5" customHeight="1" x14ac:dyDescent="0.35">
      <c r="A16" s="46" t="s">
        <v>47</v>
      </c>
      <c r="B16" s="43" t="s">
        <v>48</v>
      </c>
      <c r="C16" s="43"/>
    </row>
    <row r="17" spans="1:3" ht="14.5" customHeight="1" x14ac:dyDescent="0.35">
      <c r="A17" s="47"/>
      <c r="B17" s="11" t="s">
        <v>143</v>
      </c>
      <c r="C17" s="6"/>
    </row>
    <row r="18" spans="1:3" ht="14.5" customHeight="1" x14ac:dyDescent="0.35">
      <c r="A18" s="47"/>
      <c r="B18" s="11" t="s">
        <v>144</v>
      </c>
      <c r="C18" s="6"/>
    </row>
    <row r="19" spans="1:3" ht="14.5" customHeight="1" x14ac:dyDescent="0.35">
      <c r="A19" s="47"/>
      <c r="B19" s="44" t="s">
        <v>51</v>
      </c>
      <c r="C19" s="45"/>
    </row>
    <row r="20" spans="1:3" ht="14.5" customHeight="1" x14ac:dyDescent="0.35">
      <c r="A20" s="47"/>
      <c r="B20" s="11" t="s">
        <v>141</v>
      </c>
      <c r="C20" s="6"/>
    </row>
    <row r="21" spans="1:3" ht="14.5" customHeight="1" x14ac:dyDescent="0.35">
      <c r="A21" s="47"/>
      <c r="B21" s="11" t="s">
        <v>142</v>
      </c>
      <c r="C21" s="6"/>
    </row>
    <row r="22" spans="1:3" ht="14.5" customHeight="1" x14ac:dyDescent="0.35">
      <c r="A22" s="47"/>
      <c r="B22" s="44" t="s">
        <v>140</v>
      </c>
      <c r="C22" s="45"/>
    </row>
    <row r="23" spans="1:3" ht="14.5" customHeight="1" x14ac:dyDescent="0.35">
      <c r="A23" s="47"/>
      <c r="B23" s="11" t="s">
        <v>138</v>
      </c>
      <c r="C23" s="34">
        <v>75484856</v>
      </c>
    </row>
    <row r="24" spans="1:3" ht="14.5" customHeight="1" x14ac:dyDescent="0.35">
      <c r="A24" s="48"/>
      <c r="B24" s="11" t="s">
        <v>145</v>
      </c>
      <c r="C24" s="34">
        <v>95861773</v>
      </c>
    </row>
    <row r="25" spans="1:3" x14ac:dyDescent="0.35">
      <c r="A25" s="5" t="s">
        <v>6</v>
      </c>
      <c r="B25" s="36" t="s">
        <v>135</v>
      </c>
      <c r="C25" s="36"/>
    </row>
    <row r="26" spans="1:3" x14ac:dyDescent="0.35">
      <c r="A26" s="5" t="s">
        <v>7</v>
      </c>
      <c r="B26" s="36" t="s">
        <v>147</v>
      </c>
      <c r="C26" s="36"/>
    </row>
    <row r="27" spans="1:3" x14ac:dyDescent="0.35">
      <c r="A27" s="5" t="s">
        <v>8</v>
      </c>
      <c r="B27" s="36" t="s">
        <v>146</v>
      </c>
      <c r="C27" s="36"/>
    </row>
    <row r="28" spans="1:3" x14ac:dyDescent="0.35">
      <c r="A28" s="5" t="s">
        <v>42</v>
      </c>
      <c r="B28" s="39">
        <v>45443</v>
      </c>
      <c r="C28" s="40"/>
    </row>
    <row r="29" spans="1:3" x14ac:dyDescent="0.35">
      <c r="A29" s="5" t="s">
        <v>9</v>
      </c>
      <c r="B29" s="35">
        <v>45436</v>
      </c>
      <c r="C29" s="35"/>
    </row>
    <row r="30" spans="1:3" x14ac:dyDescent="0.35">
      <c r="A30" s="5" t="s">
        <v>10</v>
      </c>
      <c r="B30" s="35">
        <v>45454</v>
      </c>
      <c r="C30" s="36"/>
    </row>
  </sheetData>
  <mergeCells count="24">
    <mergeCell ref="B8:C8"/>
    <mergeCell ref="B9:C9"/>
    <mergeCell ref="B10:C10"/>
    <mergeCell ref="B11:C11"/>
    <mergeCell ref="A1:C1"/>
    <mergeCell ref="B7:C7"/>
    <mergeCell ref="B2:C2"/>
    <mergeCell ref="B3:C3"/>
    <mergeCell ref="B4:C4"/>
    <mergeCell ref="B5:C5"/>
    <mergeCell ref="B6:C6"/>
    <mergeCell ref="B29:C29"/>
    <mergeCell ref="B30:C30"/>
    <mergeCell ref="A12:A14"/>
    <mergeCell ref="B12:C14"/>
    <mergeCell ref="B25:C25"/>
    <mergeCell ref="B26:C26"/>
    <mergeCell ref="B27:C27"/>
    <mergeCell ref="B28:C28"/>
    <mergeCell ref="B15:C15"/>
    <mergeCell ref="B16:C16"/>
    <mergeCell ref="B19:C19"/>
    <mergeCell ref="B22:C22"/>
    <mergeCell ref="A16:A24"/>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Normal="100" workbookViewId="0">
      <selection activeCell="B9" sqref="B9:C9"/>
    </sheetView>
  </sheetViews>
  <sheetFormatPr baseColWidth="10" defaultColWidth="0" defaultRowHeight="14.5" x14ac:dyDescent="0.35"/>
  <cols>
    <col min="1" max="1" width="44.453125" customWidth="1"/>
    <col min="2" max="2" width="25.81640625" customWidth="1"/>
    <col min="3" max="3" width="100.7265625" customWidth="1"/>
    <col min="4" max="16384" width="11.453125" hidden="1"/>
  </cols>
  <sheetData>
    <row r="1" spans="1:3" ht="18.5" x14ac:dyDescent="0.35">
      <c r="A1" s="67" t="s">
        <v>40</v>
      </c>
      <c r="B1" s="67"/>
      <c r="C1" s="67"/>
    </row>
    <row r="2" spans="1:3" x14ac:dyDescent="0.35">
      <c r="A2" s="13" t="s">
        <v>25</v>
      </c>
      <c r="B2" s="68" t="s">
        <v>153</v>
      </c>
      <c r="C2" s="69"/>
    </row>
    <row r="3" spans="1:3" x14ac:dyDescent="0.35">
      <c r="A3" s="5" t="s">
        <v>11</v>
      </c>
      <c r="B3" s="36" t="str">
        <f>'GENERALES NOTA 322'!B2:C2</f>
        <v>110014003049-2024-00028-00</v>
      </c>
      <c r="C3" s="36"/>
    </row>
    <row r="4" spans="1:3" x14ac:dyDescent="0.35">
      <c r="A4" s="5" t="s">
        <v>0</v>
      </c>
      <c r="B4" s="36" t="str">
        <f>'GENERALES NOTA 322'!B3:C3</f>
        <v>JUZGADO 49 CIVIL MUNICIPAL DE BOGOTÁ D.C.</v>
      </c>
      <c r="C4" s="36"/>
    </row>
    <row r="5" spans="1:3" x14ac:dyDescent="0.35">
      <c r="A5" s="5" t="s">
        <v>108</v>
      </c>
      <c r="B5" s="36" t="str">
        <f>'GENERALES NOTA 322'!B4:C4</f>
        <v>ALLIANZ SEGUROS S.A.</v>
      </c>
      <c r="C5" s="36"/>
    </row>
    <row r="6" spans="1:3" x14ac:dyDescent="0.35">
      <c r="A6" s="5" t="s">
        <v>1</v>
      </c>
      <c r="B6" s="36" t="str">
        <f>'GENERALES NOTA 322'!B5:C5</f>
        <v>ARMONY CLÍNICA DE ESPECIALISTAS Y CIRUGÍA S.A.S.</v>
      </c>
      <c r="C6" s="36"/>
    </row>
    <row r="7" spans="1:3" x14ac:dyDescent="0.35">
      <c r="A7" s="5" t="s">
        <v>109</v>
      </c>
      <c r="B7" s="36" t="str">
        <f>'GENERALES NOTA 322'!B6:C6</f>
        <v>DEMANDA DIRECTA</v>
      </c>
      <c r="C7" s="36"/>
    </row>
    <row r="8" spans="1:3" x14ac:dyDescent="0.35">
      <c r="A8" s="13" t="s">
        <v>26</v>
      </c>
      <c r="B8" s="36">
        <v>22481349</v>
      </c>
      <c r="C8" s="36"/>
    </row>
    <row r="9" spans="1:3" x14ac:dyDescent="0.35">
      <c r="A9" s="13" t="s">
        <v>27</v>
      </c>
      <c r="B9" s="36" t="s">
        <v>149</v>
      </c>
      <c r="C9" s="36"/>
    </row>
    <row r="10" spans="1:3" x14ac:dyDescent="0.35">
      <c r="A10" s="13" t="s">
        <v>77</v>
      </c>
      <c r="B10" s="70">
        <v>622256000</v>
      </c>
      <c r="C10" s="71"/>
    </row>
    <row r="11" spans="1:3" x14ac:dyDescent="0.35">
      <c r="A11" s="13" t="s">
        <v>112</v>
      </c>
      <c r="B11" s="72">
        <v>0.1</v>
      </c>
      <c r="C11" s="40"/>
    </row>
    <row r="12" spans="1:3" x14ac:dyDescent="0.35">
      <c r="A12" s="13" t="s">
        <v>60</v>
      </c>
      <c r="B12" s="55" t="s">
        <v>68</v>
      </c>
      <c r="C12" s="56"/>
    </row>
    <row r="13" spans="1:3" x14ac:dyDescent="0.35">
      <c r="A13" s="13" t="s">
        <v>28</v>
      </c>
      <c r="B13" s="36" t="s">
        <v>150</v>
      </c>
      <c r="C13" s="36"/>
    </row>
    <row r="14" spans="1:3" x14ac:dyDescent="0.35">
      <c r="A14" s="13" t="s">
        <v>29</v>
      </c>
      <c r="B14" s="36" t="s">
        <v>32</v>
      </c>
      <c r="C14" s="36"/>
    </row>
    <row r="15" spans="1:3" x14ac:dyDescent="0.35">
      <c r="A15" s="13" t="s">
        <v>30</v>
      </c>
      <c r="B15" s="36" t="s">
        <v>32</v>
      </c>
      <c r="C15" s="36"/>
    </row>
    <row r="16" spans="1:3" x14ac:dyDescent="0.35">
      <c r="A16" s="65" t="s">
        <v>31</v>
      </c>
      <c r="B16" s="36" t="s">
        <v>74</v>
      </c>
      <c r="C16" s="36"/>
    </row>
    <row r="17" spans="1:3" x14ac:dyDescent="0.35">
      <c r="A17" s="66"/>
      <c r="B17" s="9" t="s">
        <v>39</v>
      </c>
      <c r="C17" s="10" t="s">
        <v>15</v>
      </c>
    </row>
    <row r="18" spans="1:3" x14ac:dyDescent="0.35">
      <c r="A18" s="66"/>
      <c r="B18" s="11"/>
      <c r="C18" s="11"/>
    </row>
    <row r="19" spans="1:3" x14ac:dyDescent="0.35">
      <c r="A19" s="66"/>
      <c r="B19" s="11"/>
      <c r="C19" s="11"/>
    </row>
    <row r="20" spans="1:3" x14ac:dyDescent="0.35">
      <c r="A20" s="66"/>
      <c r="B20" s="11"/>
      <c r="C20" s="11"/>
    </row>
    <row r="21" spans="1:3" x14ac:dyDescent="0.35">
      <c r="A21" s="13" t="s">
        <v>24</v>
      </c>
      <c r="B21" s="36" t="s">
        <v>32</v>
      </c>
      <c r="C21" s="36"/>
    </row>
    <row r="22" spans="1:3" x14ac:dyDescent="0.35">
      <c r="A22" s="13" t="s">
        <v>61</v>
      </c>
      <c r="B22" s="55" t="s">
        <v>63</v>
      </c>
      <c r="C22" s="56"/>
    </row>
    <row r="23" spans="1:3" x14ac:dyDescent="0.35">
      <c r="A23" s="13" t="s">
        <v>16</v>
      </c>
      <c r="B23" s="36" t="s">
        <v>19</v>
      </c>
      <c r="C23" s="36"/>
    </row>
    <row r="24" spans="1:3" x14ac:dyDescent="0.35">
      <c r="A24" s="13" t="s">
        <v>75</v>
      </c>
      <c r="B24" s="36"/>
      <c r="C24" s="36"/>
    </row>
    <row r="25" spans="1:3" x14ac:dyDescent="0.35">
      <c r="A25" s="13" t="s">
        <v>38</v>
      </c>
      <c r="B25" s="36"/>
      <c r="C25" s="36"/>
    </row>
    <row r="26" spans="1:3" x14ac:dyDescent="0.35">
      <c r="A26" s="12" t="s">
        <v>76</v>
      </c>
      <c r="B26" s="36"/>
      <c r="C26" s="36"/>
    </row>
    <row r="27" spans="1:3" x14ac:dyDescent="0.35">
      <c r="A27" s="64" t="s">
        <v>64</v>
      </c>
      <c r="B27" s="64"/>
      <c r="C27" s="64"/>
    </row>
    <row r="28" spans="1:3" ht="14.5" customHeight="1" x14ac:dyDescent="0.35">
      <c r="A28" s="59" t="s">
        <v>37</v>
      </c>
      <c r="B28" s="60"/>
      <c r="C28" s="30" t="s">
        <v>151</v>
      </c>
    </row>
    <row r="29" spans="1:3" ht="14.5" customHeight="1" x14ac:dyDescent="0.35">
      <c r="A29" s="61" t="s">
        <v>36</v>
      </c>
      <c r="B29" s="62"/>
      <c r="C29" s="30" t="s">
        <v>151</v>
      </c>
    </row>
    <row r="30" spans="1:3" ht="14.5" customHeight="1" x14ac:dyDescent="0.35">
      <c r="A30" s="61" t="s">
        <v>35</v>
      </c>
      <c r="B30" s="62"/>
      <c r="C30" s="31" t="s">
        <v>151</v>
      </c>
    </row>
    <row r="31" spans="1:3" ht="14.5" customHeight="1" x14ac:dyDescent="0.35">
      <c r="A31" s="61" t="s">
        <v>13</v>
      </c>
      <c r="B31" s="62"/>
      <c r="C31" s="30" t="s">
        <v>151</v>
      </c>
    </row>
    <row r="32" spans="1:3" x14ac:dyDescent="0.35">
      <c r="A32" s="61" t="s">
        <v>14</v>
      </c>
      <c r="B32" s="62"/>
      <c r="C32" s="30"/>
    </row>
    <row r="33" spans="1:3" ht="14.5" customHeight="1" x14ac:dyDescent="0.35">
      <c r="A33" s="61" t="s">
        <v>34</v>
      </c>
      <c r="B33" s="62"/>
      <c r="C33" s="30"/>
    </row>
    <row r="34" spans="1:3" ht="14.5" customHeight="1" x14ac:dyDescent="0.35">
      <c r="A34" s="61" t="s">
        <v>94</v>
      </c>
      <c r="B34" s="62"/>
      <c r="C34" s="32"/>
    </row>
    <row r="35" spans="1:3" x14ac:dyDescent="0.35">
      <c r="A35" s="59" t="s">
        <v>106</v>
      </c>
      <c r="B35" s="60"/>
      <c r="C35" s="33" t="s">
        <v>152</v>
      </c>
    </row>
    <row r="36" spans="1:3" x14ac:dyDescent="0.35">
      <c r="A36" s="63" t="s">
        <v>88</v>
      </c>
      <c r="B36" s="63"/>
      <c r="C36" s="63"/>
    </row>
    <row r="37" spans="1:3" x14ac:dyDescent="0.35">
      <c r="A37" s="57" t="s">
        <v>89</v>
      </c>
      <c r="B37" s="57"/>
      <c r="C37" s="11"/>
    </row>
    <row r="38" spans="1:3" x14ac:dyDescent="0.35">
      <c r="A38" s="57" t="s">
        <v>90</v>
      </c>
      <c r="B38" s="57"/>
      <c r="C38" s="11"/>
    </row>
    <row r="39" spans="1:3" x14ac:dyDescent="0.35">
      <c r="A39" s="57" t="s">
        <v>91</v>
      </c>
      <c r="B39" s="57"/>
      <c r="C39" s="11"/>
    </row>
    <row r="40" spans="1:3" x14ac:dyDescent="0.35">
      <c r="A40" s="57" t="s">
        <v>92</v>
      </c>
      <c r="B40" s="57"/>
      <c r="C40" s="11"/>
    </row>
    <row r="41" spans="1:3" x14ac:dyDescent="0.35">
      <c r="A41" s="57" t="s">
        <v>93</v>
      </c>
      <c r="B41" s="57"/>
      <c r="C41" s="11"/>
    </row>
    <row r="42" spans="1:3" x14ac:dyDescent="0.35">
      <c r="A42" s="57" t="s">
        <v>95</v>
      </c>
      <c r="B42" s="57"/>
      <c r="C42" s="11"/>
    </row>
    <row r="43" spans="1:3" x14ac:dyDescent="0.35">
      <c r="A43" s="57" t="s">
        <v>96</v>
      </c>
      <c r="B43" s="57"/>
      <c r="C43" s="11"/>
    </row>
    <row r="44" spans="1:3" x14ac:dyDescent="0.35">
      <c r="A44" s="57" t="s">
        <v>97</v>
      </c>
      <c r="B44" s="57"/>
      <c r="C44" s="11"/>
    </row>
    <row r="45" spans="1:3" x14ac:dyDescent="0.35">
      <c r="A45" s="57" t="s">
        <v>98</v>
      </c>
      <c r="B45" s="57"/>
      <c r="C45" s="11"/>
    </row>
    <row r="46" spans="1:3" x14ac:dyDescent="0.35">
      <c r="A46" s="57" t="s">
        <v>99</v>
      </c>
      <c r="B46" s="57"/>
      <c r="C46" s="11"/>
    </row>
    <row r="47" spans="1:3" x14ac:dyDescent="0.35">
      <c r="A47" s="57" t="s">
        <v>100</v>
      </c>
      <c r="B47" s="57"/>
      <c r="C47" s="11"/>
    </row>
    <row r="48" spans="1:3" x14ac:dyDescent="0.35">
      <c r="A48" s="57" t="s">
        <v>101</v>
      </c>
      <c r="B48" s="57"/>
      <c r="C48" s="11"/>
    </row>
    <row r="49" spans="1:3" x14ac:dyDescent="0.35">
      <c r="A49" s="57" t="s">
        <v>102</v>
      </c>
      <c r="B49" s="57"/>
      <c r="C49" s="11"/>
    </row>
    <row r="50" spans="1:3" x14ac:dyDescent="0.35">
      <c r="A50" s="57" t="s">
        <v>103</v>
      </c>
      <c r="B50" s="57"/>
      <c r="C50" s="11"/>
    </row>
    <row r="51" spans="1:3" x14ac:dyDescent="0.35">
      <c r="A51" s="57" t="s">
        <v>104</v>
      </c>
      <c r="B51" s="57"/>
      <c r="C51" s="11"/>
    </row>
    <row r="52" spans="1:3" x14ac:dyDescent="0.35">
      <c r="A52" s="57" t="s">
        <v>105</v>
      </c>
      <c r="B52" s="57"/>
      <c r="C52" s="11"/>
    </row>
    <row r="53" spans="1:3" x14ac:dyDescent="0.35">
      <c r="A53" s="58"/>
      <c r="B53" s="58"/>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Normal="100" workbookViewId="0">
      <selection activeCell="A30" sqref="A30"/>
    </sheetView>
  </sheetViews>
  <sheetFormatPr baseColWidth="10" defaultColWidth="0" defaultRowHeight="14.5" x14ac:dyDescent="0.35"/>
  <cols>
    <col min="1" max="1" width="52.1796875" customWidth="1"/>
    <col min="2" max="2" width="35.453125" customWidth="1"/>
    <col min="3" max="3" width="96" customWidth="1"/>
    <col min="4" max="8" width="11.453125" hidden="1" customWidth="1"/>
    <col min="9" max="9" width="12" hidden="1" customWidth="1"/>
    <col min="10" max="16384" width="11.453125" hidden="1"/>
  </cols>
  <sheetData>
    <row r="1" spans="1:6" ht="18.5" x14ac:dyDescent="0.35">
      <c r="A1" s="67" t="s">
        <v>43</v>
      </c>
      <c r="B1" s="67"/>
      <c r="C1" s="67"/>
    </row>
    <row r="2" spans="1:6" x14ac:dyDescent="0.35">
      <c r="A2" s="19" t="s">
        <v>25</v>
      </c>
      <c r="B2" s="77" t="str">
        <f>'GENERALES NOTA 321'!B2:C2</f>
        <v>SINIESTRO 85639533 - LEGIS APJ32432</v>
      </c>
      <c r="C2" s="78"/>
    </row>
    <row r="3" spans="1:6" x14ac:dyDescent="0.35">
      <c r="A3" s="20" t="s">
        <v>11</v>
      </c>
      <c r="B3" s="79" t="str">
        <f>'GENERALES NOTA 322'!B2:C2</f>
        <v>110014003049-2024-00028-00</v>
      </c>
      <c r="C3" s="79"/>
    </row>
    <row r="4" spans="1:6" x14ac:dyDescent="0.35">
      <c r="A4" s="20" t="s">
        <v>0</v>
      </c>
      <c r="B4" s="79" t="str">
        <f>'GENERALES NOTA 322'!B3:C3</f>
        <v>JUZGADO 49 CIVIL MUNICIPAL DE BOGOTÁ D.C.</v>
      </c>
      <c r="C4" s="79"/>
    </row>
    <row r="5" spans="1:6" x14ac:dyDescent="0.35">
      <c r="A5" s="20" t="s">
        <v>108</v>
      </c>
      <c r="B5" s="79" t="str">
        <f>'GENERALES NOTA 322'!B4:C4</f>
        <v>ALLIANZ SEGUROS S.A.</v>
      </c>
      <c r="C5" s="79"/>
    </row>
    <row r="6" spans="1:6" ht="14.5" customHeight="1" x14ac:dyDescent="0.35">
      <c r="A6" s="20" t="s">
        <v>1</v>
      </c>
      <c r="B6" s="79" t="str">
        <f>'GENERALES NOTA 322'!B5:C5</f>
        <v>ARMONY CLÍNICA DE ESPECIALISTAS Y CIRUGÍA S.A.S.</v>
      </c>
      <c r="C6" s="79"/>
    </row>
    <row r="7" spans="1:6" x14ac:dyDescent="0.35">
      <c r="A7" s="20" t="s">
        <v>109</v>
      </c>
      <c r="B7" s="79" t="str">
        <f>'GENERALES NOTA 322'!B6:C6</f>
        <v>DEMANDA DIRECTA</v>
      </c>
      <c r="C7" s="79"/>
    </row>
    <row r="8" spans="1:6" ht="29" x14ac:dyDescent="0.35">
      <c r="A8" s="20" t="s">
        <v>46</v>
      </c>
      <c r="B8" s="73">
        <f>'GENERALES NOTA 322'!B15:C15</f>
        <v>171346629</v>
      </c>
      <c r="C8" s="74"/>
    </row>
    <row r="9" spans="1:6" x14ac:dyDescent="0.35">
      <c r="A9" s="80" t="s">
        <v>47</v>
      </c>
      <c r="B9" s="81" t="s">
        <v>48</v>
      </c>
      <c r="C9" s="82"/>
    </row>
    <row r="10" spans="1:6" x14ac:dyDescent="0.35">
      <c r="A10" s="80"/>
      <c r="B10" s="21" t="s">
        <v>49</v>
      </c>
      <c r="C10" s="18"/>
    </row>
    <row r="11" spans="1:6" x14ac:dyDescent="0.35">
      <c r="A11" s="80"/>
      <c r="B11" s="21" t="s">
        <v>50</v>
      </c>
      <c r="C11" s="18"/>
    </row>
    <row r="12" spans="1:6" x14ac:dyDescent="0.35">
      <c r="A12" s="80"/>
      <c r="B12" s="81" t="s">
        <v>140</v>
      </c>
      <c r="C12" s="82"/>
    </row>
    <row r="13" spans="1:6" x14ac:dyDescent="0.35">
      <c r="A13" s="80"/>
      <c r="B13" s="21" t="s">
        <v>138</v>
      </c>
      <c r="C13" s="23">
        <f>'GENERALES NOTA 322'!C23</f>
        <v>75484856</v>
      </c>
    </row>
    <row r="14" spans="1:6" x14ac:dyDescent="0.35">
      <c r="A14" s="80"/>
      <c r="B14" s="21" t="s">
        <v>145</v>
      </c>
      <c r="C14" s="23">
        <f>'GENERALES NOTA 322'!C24</f>
        <v>95861773</v>
      </c>
      <c r="E14" t="s">
        <v>59</v>
      </c>
      <c r="F14" s="16">
        <v>0.7</v>
      </c>
    </row>
    <row r="15" spans="1:6" x14ac:dyDescent="0.35">
      <c r="A15" s="22" t="s">
        <v>44</v>
      </c>
      <c r="B15" s="77" t="s">
        <v>57</v>
      </c>
      <c r="C15" s="78"/>
    </row>
    <row r="16" spans="1:6" ht="15" customHeight="1" x14ac:dyDescent="0.35">
      <c r="A16" s="20" t="s">
        <v>45</v>
      </c>
      <c r="B16" s="75" t="s">
        <v>156</v>
      </c>
      <c r="C16" s="76"/>
    </row>
    <row r="17" spans="1:3" ht="28.5" customHeight="1" x14ac:dyDescent="0.35">
      <c r="A17" s="14" t="s">
        <v>52</v>
      </c>
      <c r="B17" s="85">
        <f>((C19+C20+C22+C23)-C26)*C25*C27</f>
        <v>162469115</v>
      </c>
      <c r="C17" s="85"/>
    </row>
    <row r="18" spans="1:3" x14ac:dyDescent="0.35">
      <c r="A18" s="22" t="s">
        <v>53</v>
      </c>
      <c r="B18" s="83" t="s">
        <v>48</v>
      </c>
      <c r="C18" s="84"/>
    </row>
    <row r="19" spans="1:3" x14ac:dyDescent="0.35">
      <c r="A19" s="91"/>
      <c r="B19" s="21" t="s">
        <v>49</v>
      </c>
      <c r="C19" s="18"/>
    </row>
    <row r="20" spans="1:3" x14ac:dyDescent="0.35">
      <c r="A20" s="92"/>
      <c r="B20" s="21" t="s">
        <v>50</v>
      </c>
      <c r="C20" s="18">
        <v>0</v>
      </c>
    </row>
    <row r="21" spans="1:3" x14ac:dyDescent="0.35">
      <c r="A21" s="92"/>
      <c r="B21" s="81" t="s">
        <v>140</v>
      </c>
      <c r="C21" s="82"/>
    </row>
    <row r="22" spans="1:3" x14ac:dyDescent="0.35">
      <c r="A22" s="92"/>
      <c r="B22" s="21" t="s">
        <v>138</v>
      </c>
      <c r="C22" s="18">
        <v>75484856</v>
      </c>
    </row>
    <row r="23" spans="1:3" x14ac:dyDescent="0.35">
      <c r="A23" s="92"/>
      <c r="B23" s="21" t="s">
        <v>145</v>
      </c>
      <c r="C23" s="18">
        <v>86984259</v>
      </c>
    </row>
    <row r="24" spans="1:3" x14ac:dyDescent="0.35">
      <c r="A24" s="92"/>
      <c r="B24" s="81" t="s">
        <v>111</v>
      </c>
      <c r="C24" s="82"/>
    </row>
    <row r="25" spans="1:3" x14ac:dyDescent="0.35">
      <c r="A25" s="24"/>
      <c r="B25" s="21" t="s">
        <v>123</v>
      </c>
      <c r="C25" s="25">
        <v>1</v>
      </c>
    </row>
    <row r="26" spans="1:3" x14ac:dyDescent="0.35">
      <c r="A26" s="26"/>
      <c r="B26" s="21" t="s">
        <v>112</v>
      </c>
      <c r="C26" s="27">
        <v>0</v>
      </c>
    </row>
    <row r="27" spans="1:3" x14ac:dyDescent="0.35">
      <c r="A27" s="26"/>
      <c r="B27" s="21" t="s">
        <v>131</v>
      </c>
      <c r="C27" s="25">
        <v>1</v>
      </c>
    </row>
    <row r="28" spans="1:3" x14ac:dyDescent="0.35">
      <c r="A28" s="17" t="s">
        <v>107</v>
      </c>
      <c r="B28" s="85">
        <f>IFERROR(B17*(VLOOKUP(B15,Hoja2!$G$1:$H$6,2,0)),16666)</f>
        <v>16666</v>
      </c>
      <c r="C28" s="85"/>
    </row>
    <row r="29" spans="1:3" ht="29" x14ac:dyDescent="0.35">
      <c r="A29" s="20" t="s">
        <v>54</v>
      </c>
      <c r="B29" s="86" t="s">
        <v>157</v>
      </c>
      <c r="C29" s="87"/>
    </row>
    <row r="30" spans="1:3" ht="29" x14ac:dyDescent="0.35">
      <c r="A30" s="20" t="s">
        <v>55</v>
      </c>
      <c r="B30" s="88" t="s">
        <v>155</v>
      </c>
      <c r="C30" s="89"/>
    </row>
    <row r="31" spans="1:3" ht="18.5" x14ac:dyDescent="0.35">
      <c r="A31" s="28" t="s">
        <v>113</v>
      </c>
      <c r="B31" s="28"/>
      <c r="C31" s="28"/>
    </row>
    <row r="32" spans="1:3" x14ac:dyDescent="0.35">
      <c r="A32" s="29" t="s">
        <v>114</v>
      </c>
      <c r="B32" s="90"/>
      <c r="C32" s="90"/>
    </row>
    <row r="33" spans="1:3" x14ac:dyDescent="0.35">
      <c r="A33" s="29" t="s">
        <v>115</v>
      </c>
      <c r="B33" s="90"/>
      <c r="C33" s="90"/>
    </row>
    <row r="34" spans="1:3" x14ac:dyDescent="0.35">
      <c r="A34" s="26"/>
      <c r="B34" s="26"/>
      <c r="C34" s="26"/>
    </row>
    <row r="35" spans="1:3" x14ac:dyDescent="0.35">
      <c r="A35" s="26"/>
      <c r="B35" s="26"/>
      <c r="C35" s="26"/>
    </row>
    <row r="36" spans="1:3" x14ac:dyDescent="0.35">
      <c r="A36" s="26"/>
      <c r="B36" s="26"/>
      <c r="C36" s="26"/>
    </row>
    <row r="37" spans="1:3" x14ac:dyDescent="0.35">
      <c r="A37" s="26"/>
      <c r="B37" s="26"/>
      <c r="C37" s="26"/>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4.5" x14ac:dyDescent="0.35"/>
  <cols>
    <col min="1" max="1" width="30.453125" customWidth="1"/>
    <col min="2" max="3" width="69.26953125" customWidth="1"/>
    <col min="4" max="16384" width="10.81640625" hidden="1"/>
  </cols>
  <sheetData>
    <row r="1" spans="1:3" ht="18.5" x14ac:dyDescent="0.35">
      <c r="A1" s="67" t="s">
        <v>56</v>
      </c>
      <c r="B1" s="67"/>
      <c r="C1" s="67"/>
    </row>
    <row r="2" spans="1:3" ht="17.149999999999999" customHeight="1" x14ac:dyDescent="0.35">
      <c r="A2" s="13" t="s">
        <v>25</v>
      </c>
      <c r="B2" s="68" t="s">
        <v>154</v>
      </c>
      <c r="C2" s="69"/>
    </row>
    <row r="3" spans="1:3" ht="16" customHeight="1" x14ac:dyDescent="0.35">
      <c r="A3" s="5" t="s">
        <v>11</v>
      </c>
      <c r="B3" s="36" t="str">
        <f>'GENERALES NOTA 322'!B2:C2</f>
        <v>110014003049-2024-00028-00</v>
      </c>
      <c r="C3" s="36"/>
    </row>
    <row r="4" spans="1:3" x14ac:dyDescent="0.35">
      <c r="A4" s="5" t="s">
        <v>0</v>
      </c>
      <c r="B4" s="36" t="str">
        <f>'GENERALES NOTA 322'!B3:C3</f>
        <v>JUZGADO 49 CIVIL MUNICIPAL DE BOGOTÁ D.C.</v>
      </c>
      <c r="C4" s="36"/>
    </row>
    <row r="5" spans="1:3" ht="29.15" customHeight="1" x14ac:dyDescent="0.35">
      <c r="A5" s="5" t="s">
        <v>108</v>
      </c>
      <c r="B5" s="36" t="str">
        <f>'GENERALES NOTA 322'!B4:C4</f>
        <v>ALLIANZ SEGUROS S.A.</v>
      </c>
      <c r="C5" s="36"/>
    </row>
    <row r="6" spans="1:3" x14ac:dyDescent="0.35">
      <c r="A6" s="5" t="s">
        <v>1</v>
      </c>
      <c r="B6" s="36" t="str">
        <f>'GENERALES NOTA 322'!B5:C5</f>
        <v>ARMONY CLÍNICA DE ESPECIALISTAS Y CIRUGÍA S.A.S.</v>
      </c>
      <c r="C6" s="36"/>
    </row>
    <row r="7" spans="1:3" ht="43.5" customHeight="1" x14ac:dyDescent="0.35">
      <c r="A7" s="5" t="s">
        <v>109</v>
      </c>
      <c r="B7" s="36" t="str">
        <f>'GENERALES NOTA 322'!B6:C6</f>
        <v>DEMANDA DIRECTA</v>
      </c>
      <c r="C7" s="36"/>
    </row>
    <row r="8" spans="1:3" x14ac:dyDescent="0.35">
      <c r="A8" s="5" t="s">
        <v>117</v>
      </c>
      <c r="B8" s="36"/>
      <c r="C8" s="36"/>
    </row>
    <row r="9" spans="1:3" x14ac:dyDescent="0.35">
      <c r="A9" s="15" t="s">
        <v>53</v>
      </c>
      <c r="B9" s="93"/>
      <c r="C9" s="93"/>
    </row>
    <row r="10" spans="1:3" x14ac:dyDescent="0.35">
      <c r="A10" s="15" t="s">
        <v>118</v>
      </c>
      <c r="B10" s="36"/>
      <c r="C10" s="36"/>
    </row>
    <row r="11" spans="1:3" ht="29" x14ac:dyDescent="0.35">
      <c r="A11" s="15" t="s">
        <v>119</v>
      </c>
      <c r="B11" s="94"/>
      <c r="C11" s="58"/>
    </row>
    <row r="12" spans="1:3" ht="58" x14ac:dyDescent="0.35">
      <c r="A12" s="5" t="s">
        <v>65</v>
      </c>
      <c r="B12" s="36"/>
      <c r="C12" s="36"/>
    </row>
    <row r="13" spans="1:3" ht="58" x14ac:dyDescent="0.35">
      <c r="A13" s="5" t="s">
        <v>66</v>
      </c>
      <c r="B13" s="36"/>
      <c r="C13" s="36"/>
    </row>
    <row r="14" spans="1:3" x14ac:dyDescent="0.35">
      <c r="A14" s="5" t="s">
        <v>67</v>
      </c>
      <c r="B14" s="11"/>
      <c r="C14" s="11"/>
    </row>
    <row r="15" spans="1:3" x14ac:dyDescent="0.35">
      <c r="A15" s="15" t="s">
        <v>120</v>
      </c>
      <c r="B15" s="36"/>
      <c r="C15" s="36"/>
    </row>
    <row r="16" spans="1:3" x14ac:dyDescent="0.35">
      <c r="A16" s="11" t="s">
        <v>121</v>
      </c>
      <c r="B16" s="58"/>
      <c r="C16" s="58"/>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4.5" x14ac:dyDescent="0.35"/>
  <sheetData>
    <row r="1" spans="1:1" x14ac:dyDescent="0.35">
      <c r="A1" t="s">
        <v>122</v>
      </c>
    </row>
    <row r="2" spans="1:1" x14ac:dyDescent="0.3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4296875" defaultRowHeight="14.5" x14ac:dyDescent="0.35"/>
  <cols>
    <col min="4" max="4" width="20.1796875" bestFit="1" customWidth="1"/>
    <col min="5" max="5" width="42.81640625" bestFit="1" customWidth="1"/>
    <col min="7" max="7" width="26.453125" customWidth="1"/>
  </cols>
  <sheetData>
    <row r="1" spans="1:12" x14ac:dyDescent="0.35">
      <c r="A1" s="8" t="s">
        <v>60</v>
      </c>
      <c r="B1" t="s">
        <v>32</v>
      </c>
      <c r="C1" s="8" t="s">
        <v>31</v>
      </c>
      <c r="D1" s="8" t="s">
        <v>61</v>
      </c>
      <c r="E1" s="3" t="s">
        <v>16</v>
      </c>
      <c r="F1" s="2" t="s">
        <v>59</v>
      </c>
      <c r="G1" s="2" t="s">
        <v>124</v>
      </c>
      <c r="H1" s="4">
        <v>0.7</v>
      </c>
      <c r="I1" t="s">
        <v>12</v>
      </c>
      <c r="J1" t="s">
        <v>82</v>
      </c>
      <c r="L1" t="s">
        <v>130</v>
      </c>
    </row>
    <row r="2" spans="1:12" x14ac:dyDescent="0.35">
      <c r="A2" t="s">
        <v>68</v>
      </c>
      <c r="B2" t="s">
        <v>33</v>
      </c>
      <c r="C2" t="s">
        <v>72</v>
      </c>
      <c r="D2" s="2" t="s">
        <v>62</v>
      </c>
      <c r="E2" s="1" t="s">
        <v>19</v>
      </c>
      <c r="F2" s="2" t="s">
        <v>57</v>
      </c>
      <c r="G2" s="2" t="s">
        <v>125</v>
      </c>
      <c r="H2" s="4">
        <v>0.25</v>
      </c>
      <c r="I2" t="s">
        <v>78</v>
      </c>
      <c r="J2" t="s">
        <v>83</v>
      </c>
      <c r="L2" t="s">
        <v>110</v>
      </c>
    </row>
    <row r="3" spans="1:12" x14ac:dyDescent="0.35">
      <c r="A3" t="s">
        <v>69</v>
      </c>
      <c r="C3" t="s">
        <v>73</v>
      </c>
      <c r="D3" s="2" t="s">
        <v>63</v>
      </c>
      <c r="E3" s="1" t="s">
        <v>20</v>
      </c>
      <c r="F3" s="2" t="s">
        <v>58</v>
      </c>
      <c r="G3" s="2" t="s">
        <v>126</v>
      </c>
      <c r="H3" s="4">
        <v>0.55000000000000004</v>
      </c>
      <c r="I3" t="s">
        <v>79</v>
      </c>
      <c r="J3" t="s">
        <v>84</v>
      </c>
    </row>
    <row r="4" spans="1:12" x14ac:dyDescent="0.35">
      <c r="A4" t="s">
        <v>70</v>
      </c>
      <c r="C4" t="s">
        <v>74</v>
      </c>
      <c r="E4" s="1" t="s">
        <v>21</v>
      </c>
      <c r="G4" s="2" t="s">
        <v>127</v>
      </c>
      <c r="H4" s="4">
        <v>0.15</v>
      </c>
      <c r="I4" t="s">
        <v>80</v>
      </c>
      <c r="J4" t="s">
        <v>85</v>
      </c>
    </row>
    <row r="5" spans="1:12" x14ac:dyDescent="0.35">
      <c r="A5" t="s">
        <v>71</v>
      </c>
      <c r="E5" s="1" t="s">
        <v>17</v>
      </c>
      <c r="G5" s="2" t="s">
        <v>128</v>
      </c>
      <c r="H5" s="4">
        <v>0.7</v>
      </c>
      <c r="I5" t="s">
        <v>81</v>
      </c>
      <c r="J5" t="s">
        <v>86</v>
      </c>
    </row>
    <row r="6" spans="1:12" x14ac:dyDescent="0.35">
      <c r="E6" s="1" t="s">
        <v>18</v>
      </c>
      <c r="G6" s="2" t="s">
        <v>129</v>
      </c>
      <c r="H6" s="4">
        <v>0.3</v>
      </c>
      <c r="J6" t="s">
        <v>87</v>
      </c>
    </row>
    <row r="7" spans="1:12" x14ac:dyDescent="0.35">
      <c r="E7" s="1" t="s">
        <v>23</v>
      </c>
      <c r="G7" s="2" t="s">
        <v>57</v>
      </c>
    </row>
    <row r="8" spans="1:12" x14ac:dyDescent="0.3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Angie Zambrano</cp:lastModifiedBy>
  <dcterms:created xsi:type="dcterms:W3CDTF">2020-12-07T14:41:17Z</dcterms:created>
  <dcterms:modified xsi:type="dcterms:W3CDTF">2024-06-18T23:45:54Z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