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d.docs.live.net/afc4810c17523101/Escritorio/GHA/ALLIANZ/2024-00028 - ARMONY Vs. ALLIANZ/"/>
    </mc:Choice>
  </mc:AlternateContent>
  <xr:revisionPtr revIDLastSave="63" documentId="13_ncr:1_{F6899598-201C-47EC-96AD-49E25A130279}" xr6:coauthVersionLast="47" xr6:coauthVersionMax="47" xr10:uidLastSave="{581D0C57-4E9B-4DFD-99C0-21CC3FB14AE9}"/>
  <bookViews>
    <workbookView xWindow="-110" yWindow="-110" windowWidth="19420" windowHeight="103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5" l="1"/>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<sst xmlns="http://schemas.openxmlformats.org/spreadsheetml/2006/main" count="192" uniqueCount="153">
  <si>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</si>
  <si>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</si>
  <si>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</si>
  <si>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</si>
  <si>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</si>
  <si>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</si>
  <si>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</si>
  <si>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</si>
  <si>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</si>
  <si>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</si>
  <si>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</si>
  <si>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</si>
  <si>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</si>
  <si>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</si>
  <si>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</si>
  <si>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</si>
  <si>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</si>
  <si>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</si>
  <si>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</si>
  <si>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</si>
  <si>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</si>
  <si>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</si>
  <si>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</si>
  <si>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</si>
  <si>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</si>
  <si>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</si>
  <si>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</si>
  <si>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</si>
  <si>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</si>
  <si>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</si>
  <si>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</si>
  <si>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</si>
  <si>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</si>
  <si>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</si>
  <si>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</si>
  <si>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</si>
  <si>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</si>
  <si>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</si>
  <si>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</si>
  <si>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</si>
  <si>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</si>
  <si>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</si>
  <si>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</si>
  <si>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</si>
  <si>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</si>
  <si>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</si>
  <si>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</si>
  <si>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</si>
  <si>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</si>
  <si>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</si>
  <si>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</si>
  <si>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</si>
  <si>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</si>
  <si>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</si>
  <si>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</si>
  <si>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</si>
  <si>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</si>
  <si>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</si>
  <si>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</si>
  <si>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</si>
  <si>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</si>
  <si>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</si>
  <si>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</si>
  <si>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</si>
  <si>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</si>
  <si>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</si>
  <si>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</si>
  <si>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</si>
  <si>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</si>
  <si>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</si>
  <si>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</si>
  <si>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</si>
  <si>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</si>
  <si>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</si>
  <si>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</si>
  <si>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</si>
  <si>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</si>
  <si>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</si>
  <si>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</si>
  <si>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</si>
  <si>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</si>
  <si>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</si>
  <si>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</si>
  <si>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</si>
  <si>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</si>
  <si>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</si>
  <si>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</si>
  <si>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</si>
  <si>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</si>
  <si>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</si>
  <si>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</si>
  <si>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</si>
  <si>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</si>
  <si>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</si>
  <si>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</si>
  <si>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</si>
  <si>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</si>
  <si>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</si>
  <si>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</si>
  <si>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</si>
  <si>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</si>
  <si>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</si>
  <si>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</si>
  <si>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</si>
  <si>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</si>
  <si>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</si>
  <si>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</si>
  <si>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</si>
  <si>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</si>
  <si>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</si>
  <si>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</si>
  <si>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</si>
  <si>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</si>
  <si>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</si>
  <si>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</si>
  <si>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</si>
  <si>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</si>
  <si>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</si>
  <si>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</si>
  <si>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</si>
  <si>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</si>
  <si>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</si>
  <si>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</si>
  <si>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</si>
  <si>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</si>
  <si>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</si>
  <si>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</si>
  <si>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</si>
  <si>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</si>
  <si>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</si>
  <si>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</si>
  <si>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</si>
  <si>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</si>
  <si>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</si>
  <si>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</si>
  <si>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</si>
  <si>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r>
      <t>110014003049-</t>
    </r>
    <r>
      <rPr>
        <b/>
        <u/>
        <sz val="11"/>
        <color theme="1"/>
        <rFont val="Calibri"/>
        <family val="2"/>
        <scheme val="minor"/>
      </rPr>
      <t>2024-00028</t>
    </r>
    <r>
      <rPr>
        <sz val="11"/>
        <color theme="1"/>
        <rFont val="Calibri"/>
        <family val="2"/>
        <scheme val="minor"/>
      </rPr>
      <t>-00</t>
    </r>
  </si>
  <si>
    <t>JUZGADO 49 CIVIL MUNICIPAL DE BOGOTÁ D.C.</t>
  </si>
  <si>
    <t>ALLIANZ SEGUROS S.A.</t>
  </si>
  <si>
    <t>ARMONY CLÍNICA DE ESPECIALISTAS Y CIRUGÍA S.A.S.</t>
  </si>
  <si>
    <t>N/A</t>
  </si>
  <si>
    <t>DESCONOCIDO</t>
  </si>
  <si>
    <t>Hurto equipo eléctrico y electrónico</t>
  </si>
  <si>
    <t>Equipo eléctrico y electrónico</t>
  </si>
  <si>
    <t>Daños Materiales</t>
  </si>
  <si>
    <t>Daño Moral</t>
  </si>
  <si>
    <t>Daño a la vida en relación</t>
  </si>
  <si>
    <t>Lucro cesante</t>
  </si>
  <si>
    <t>Daño emergente</t>
  </si>
  <si>
    <t>Intereses moratorios</t>
  </si>
  <si>
    <t>022481349/0</t>
  </si>
  <si>
    <t>900.520.772-3</t>
  </si>
  <si>
    <t>1. El día 03 de octubre de 2019 como consecuencia de un hurto calificado en las instalaciones de la asegurada, se produjo la pérdida de elementos amparados en la póliza (Equipo eléctrico y electrónico), situación sobre la cual se dio aviso el día 11 de octubre de 2019.
2. Mediante comunicación verbal emitida por la señora OLGA PINZON, se informa la designación de la firma ajustadora CAMARGO &amp; LOZANO ASOCIADOS S.A.S., para determinar la cuantificación de la pérdida.
3. El día 03 de abril de 2020, la firma ajustadora CAMARGO &amp; LOZANO ASOCIADOS S.A.S., mediante informe CL-2046-SUS, tasó la perdida en la suma de $75.484.856, quedando totalmente formalizada la reclamación.
4. El día 15 de mayo de 2020, ALLIANZ SEGUROS S.A. reconoció el siniestro, presentando liquidación final por la suma de $ 75.484.856 sin reconocimiento de intereses moratorios. Pese a ello, se aduce en la demanda que la Aseguradora dentro del mes siguiente a la formalización de la reclamación, esto es desde el 03 de abril de 2020 al 03 de mayo de 2020, no objetó la misma y en igual medida no dio cumplimiento a las obligaciones derivadas del contrato de seguro.
5. De contera, a consideración de la actora, de conformidad con lo estipulado en el numeral 3 del artículo 1053 del C.CO., la Póliza de Seguro Negocio Empresatial No. 022481349/0, presta mérito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</si>
</sst>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2" fontId="6" fillId="7" borderId="1" xfId="1" applyFont="1" applyFill="1" applyBorder="1" applyAlignment="1">
      <alignment horizontal="center"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3" xfId="0" applyFont="1" applyBorder="1" applyAlignment="1">
      <alignment horizontal="left" vertical="top"/>
    </xf>
    <xf numFmtId="14"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30"/>
  <sheetViews>
    <sheetView tabSelected="1" topLeftCell="A6" zoomScaleNormal="100" workbookViewId="0">
      <selection activeCell="A12" sqref="A12:A14"/>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52" t="s">
        <v>41</v>
      </c>
      <c r="B1" s="52"/>
      <c r="C1" s="52"/>
    </row>
    <row r="2" spans="1:3" x14ac:dyDescent="0.35">
      <c r="A2" s="5" t="s">
        <v>11</v>
      </c>
      <c r="B2" s="53" t="s">
        <v>136</v>
      </c>
      <c r="C2" s="54"/>
    </row>
    <row r="3" spans="1:3" x14ac:dyDescent="0.35">
      <c r="A3" s="5" t="s">
        <v>0</v>
      </c>
      <c r="B3" s="55" t="s">
        <v>137</v>
      </c>
      <c r="C3" s="56"/>
    </row>
    <row r="4" spans="1:3" x14ac:dyDescent="0.35">
      <c r="A4" s="5" t="s">
        <v>108</v>
      </c>
      <c r="B4" s="55" t="s">
        <v>138</v>
      </c>
      <c r="C4" s="56"/>
    </row>
    <row r="5" spans="1:3" ht="14.5" customHeight="1" x14ac:dyDescent="0.35">
      <c r="A5" s="5" t="s">
        <v>1</v>
      </c>
      <c r="B5" s="55" t="s">
        <v>139</v>
      </c>
      <c r="C5" s="56"/>
    </row>
    <row r="6" spans="1:3" x14ac:dyDescent="0.35">
      <c r="A6" s="5" t="s">
        <v>109</v>
      </c>
      <c r="B6" s="36" t="s">
        <v>110</v>
      </c>
      <c r="C6" s="36"/>
    </row>
    <row r="7" spans="1:3" x14ac:dyDescent="0.35">
      <c r="A7" s="5" t="s">
        <v>2</v>
      </c>
      <c r="B7" s="36" t="s">
        <v>140</v>
      </c>
      <c r="C7" s="36"/>
    </row>
    <row r="8" spans="1:3" x14ac:dyDescent="0.35">
      <c r="A8" s="5" t="s">
        <v>3</v>
      </c>
      <c r="B8" s="49">
        <v>43741</v>
      </c>
      <c r="C8" s="38"/>
    </row>
    <row r="9" spans="1:3" x14ac:dyDescent="0.35">
      <c r="A9" s="5" t="s">
        <v>4</v>
      </c>
      <c r="B9" s="38" t="s">
        <v>141</v>
      </c>
      <c r="C9" s="38"/>
    </row>
    <row r="10" spans="1:3" x14ac:dyDescent="0.35">
      <c r="A10" s="5" t="s">
        <v>5</v>
      </c>
      <c r="B10" s="38" t="s">
        <v>141</v>
      </c>
      <c r="C10" s="38"/>
    </row>
    <row r="11" spans="1:3" ht="23.25" customHeight="1" x14ac:dyDescent="0.35">
      <c r="A11" s="5" t="s">
        <v>27</v>
      </c>
      <c r="B11" s="50" t="s">
        <v>143</v>
      </c>
      <c r="C11" s="51"/>
    </row>
    <row r="12" spans="1:3" x14ac:dyDescent="0.35">
      <c r="A12" s="37" t="s">
        <v>119</v>
      </c>
      <c r="B12" s="38" t="s">
        <v>152</v>
      </c>
      <c r="C12" s="36"/>
    </row>
    <row r="13" spans="1:3" ht="30" customHeight="1" x14ac:dyDescent="0.35">
      <c r="A13" s="37"/>
      <c r="B13" s="36"/>
      <c r="C13" s="36"/>
    </row>
    <row r="14" spans="1:3" ht="73.5" customHeight="1" x14ac:dyDescent="0.35">
      <c r="A14" s="37"/>
      <c r="B14" s="36"/>
      <c r="C14" s="36"/>
    </row>
    <row r="15" spans="1:3" ht="29" x14ac:dyDescent="0.35">
      <c r="A15" s="5" t="s">
        <v>46</v>
      </c>
      <c r="B15" s="41">
        <f>SUM(C17,C18,C20,C21,C23:C24)</f>
        <v>170548641</v>
      </c>
      <c r="C15" s="42"/>
    </row>
    <row r="16" spans="1:3" ht="14.5" customHeight="1" x14ac:dyDescent="0.35">
      <c r="A16" s="46" t="s">
        <v>47</v>
      </c>
      <c r="B16" s="43" t="s">
        <v>48</v>
      </c>
      <c r="C16" s="43"/>
    </row>
    <row r="17" spans="1:3" ht="14.5" customHeight="1" x14ac:dyDescent="0.35">
      <c r="A17" s="47"/>
      <c r="B17" s="11" t="s">
        <v>147</v>
      </c>
      <c r="C17" s="6"/>
    </row>
    <row r="18" spans="1:3" ht="14.5" customHeight="1" x14ac:dyDescent="0.35">
      <c r="A18" s="47"/>
      <c r="B18" s="11" t="s">
        <v>148</v>
      </c>
      <c r="C18" s="6"/>
    </row>
    <row r="19" spans="1:3" ht="14.5" customHeight="1" x14ac:dyDescent="0.35">
      <c r="A19" s="47"/>
      <c r="B19" s="44" t="s">
        <v>51</v>
      </c>
      <c r="C19" s="45"/>
    </row>
    <row r="20" spans="1:3" ht="14.5" customHeight="1" x14ac:dyDescent="0.35">
      <c r="A20" s="47"/>
      <c r="B20" s="11" t="s">
        <v>145</v>
      </c>
      <c r="C20" s="6"/>
    </row>
    <row r="21" spans="1:3" ht="14.5" customHeight="1" x14ac:dyDescent="0.35">
      <c r="A21" s="47"/>
      <c r="B21" s="11" t="s">
        <v>146</v>
      </c>
      <c r="C21" s="6"/>
    </row>
    <row r="22" spans="1:3" ht="14.5" customHeight="1" x14ac:dyDescent="0.35">
      <c r="A22" s="47"/>
      <c r="B22" s="44" t="s">
        <v>144</v>
      </c>
      <c r="C22" s="45"/>
    </row>
    <row r="23" spans="1:3" ht="14.5" customHeight="1" x14ac:dyDescent="0.35">
      <c r="A23" s="47"/>
      <c r="B23" s="11" t="s">
        <v>142</v>
      </c>
      <c r="C23" s="34">
        <v>75484856</v>
      </c>
    </row>
    <row r="24" spans="1:3" ht="14.5" customHeight="1" x14ac:dyDescent="0.35">
      <c r="A24" s="48"/>
      <c r="B24" s="11" t="s">
        <v>149</v>
      </c>
      <c r="C24" s="34">
        <v>95063785</v>
      </c>
    </row>
    <row r="25" spans="1:3" x14ac:dyDescent="0.35">
      <c r="A25" s="5" t="s">
        <v>6</v>
      </c>
      <c r="B25" s="36" t="s">
        <v>139</v>
      </c>
      <c r="C25" s="36"/>
    </row>
    <row r="26" spans="1:3" x14ac:dyDescent="0.35">
      <c r="A26" s="5" t="s">
        <v>7</v>
      </c>
      <c r="B26" s="36" t="s">
        <v>151</v>
      </c>
      <c r="C26" s="36"/>
    </row>
    <row r="27" spans="1:3" x14ac:dyDescent="0.35">
      <c r="A27" s="5" t="s">
        <v>8</v>
      </c>
      <c r="B27" s="36" t="s">
        <v>150</v>
      </c>
      <c r="C27" s="36"/>
    </row>
    <row r="28" spans="1:3" x14ac:dyDescent="0.35">
      <c r="A28" s="5" t="s">
        <v>42</v>
      </c>
      <c r="B28" s="39">
        <v>45443</v>
      </c>
      <c r="C28" s="40"/>
    </row>
    <row r="29" spans="1:3" x14ac:dyDescent="0.35">
      <c r="A29" s="5" t="s">
        <v>9</v>
      </c>
      <c r="B29" s="35">
        <v>45436</v>
      </c>
      <c r="C29" s="35"/>
    </row>
    <row r="30" spans="1:3" x14ac:dyDescent="0.35">
      <c r="A30" s="5" t="s">
        <v>10</v>
      </c>
      <c r="B30" s="35">
        <v>45454</v>
      </c>
      <c r="C30" s="36"/>
    </row>
  </sheetData>
  <mergeCells count="24">
    <mergeCell ref="B8:C8"/>
    <mergeCell ref="B9:C9"/>
    <mergeCell ref="B10:C10"/>
    <mergeCell ref="B11:C11"/>
    <mergeCell ref="A1:C1"/>
    <mergeCell ref="B7:C7"/>
    <mergeCell ref="B2:C2"/>
    <mergeCell ref="B3:C3"/>
    <mergeCell ref="B4:C4"/>
    <mergeCell ref="B5:C5"/>
    <mergeCell ref="B6:C6"/>
    <mergeCell ref="B29:C29"/>
    <mergeCell ref="B30:C30"/>
    <mergeCell ref="A12:A14"/>
    <mergeCell ref="B12:C14"/>
    <mergeCell ref="B25:C25"/>
    <mergeCell ref="B26:C26"/>
    <mergeCell ref="B27:C27"/>
    <mergeCell ref="B28:C28"/>
    <mergeCell ref="B15:C15"/>
    <mergeCell ref="B16:C16"/>
    <mergeCell ref="B19:C19"/>
    <mergeCell ref="B22:C22"/>
    <mergeCell ref="A16:A24"/>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C29" sqref="C29"/>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7" t="s">
        <v>40</v>
      </c>
      <c r="B1" s="67"/>
      <c r="C1" s="67"/>
    </row>
    <row r="2" spans="1:3" x14ac:dyDescent="0.35">
      <c r="A2" s="13" t="s">
        <v>25</v>
      </c>
      <c r="B2" s="68" t="s">
        <v>134</v>
      </c>
      <c r="C2" s="69"/>
    </row>
    <row r="3" spans="1:3" x14ac:dyDescent="0.35">
      <c r="A3" s="5" t="s">
        <v>11</v>
      </c>
      <c r="B3" s="36" t="str">
        <f>'GENERALES NOTA 322'!B2:C2</f>
        <v>110014003049-2024-00028-00</v>
      </c>
      <c r="C3" s="36"/>
    </row>
    <row r="4" spans="1:3" x14ac:dyDescent="0.35">
      <c r="A4" s="5" t="s">
        <v>0</v>
      </c>
      <c r="B4" s="36" t="str">
        <f>'GENERALES NOTA 322'!B3:C3</f>
        <v>JUZGADO 49 CIVIL MUNICIPAL DE BOGOTÁ D.C.</v>
      </c>
      <c r="C4" s="36"/>
    </row>
    <row r="5" spans="1:3" x14ac:dyDescent="0.35">
      <c r="A5" s="5" t="s">
        <v>108</v>
      </c>
      <c r="B5" s="36" t="str">
        <f>'GENERALES NOTA 322'!B4:C4</f>
        <v>ALLIANZ SEGUROS S.A.</v>
      </c>
      <c r="C5" s="36"/>
    </row>
    <row r="6" spans="1:3" x14ac:dyDescent="0.35">
      <c r="A6" s="5" t="s">
        <v>1</v>
      </c>
      <c r="B6" s="36" t="str">
        <f>'GENERALES NOTA 322'!B5:C5</f>
        <v>ARMONY CLÍNICA DE ESPECIALISTAS Y CIRUGÍA S.A.S.</v>
      </c>
      <c r="C6" s="36"/>
    </row>
    <row r="7" spans="1:3" x14ac:dyDescent="0.35">
      <c r="A7" s="5" t="s">
        <v>109</v>
      </c>
      <c r="B7" s="36" t="str">
        <f>'GENERALES NOTA 322'!B6:C6</f>
        <v>DEMANDA DIRECTA</v>
      </c>
      <c r="C7" s="36"/>
    </row>
    <row r="8" spans="1:3" x14ac:dyDescent="0.35">
      <c r="A8" s="13" t="s">
        <v>26</v>
      </c>
      <c r="B8" s="36"/>
      <c r="C8" s="36"/>
    </row>
    <row r="9" spans="1:3" x14ac:dyDescent="0.35">
      <c r="A9" s="13" t="s">
        <v>27</v>
      </c>
      <c r="B9" s="36"/>
      <c r="C9" s="36"/>
    </row>
    <row r="10" spans="1:3" x14ac:dyDescent="0.35">
      <c r="A10" s="13" t="s">
        <v>77</v>
      </c>
      <c r="B10" s="68"/>
      <c r="C10" s="70"/>
    </row>
    <row r="11" spans="1:3" x14ac:dyDescent="0.35">
      <c r="A11" s="13" t="s">
        <v>115</v>
      </c>
      <c r="B11" s="68"/>
      <c r="C11" s="69"/>
    </row>
    <row r="12" spans="1:3" x14ac:dyDescent="0.35">
      <c r="A12" s="13" t="s">
        <v>60</v>
      </c>
      <c r="B12" s="55"/>
      <c r="C12" s="56"/>
    </row>
    <row r="13" spans="1:3" x14ac:dyDescent="0.35">
      <c r="A13" s="13" t="s">
        <v>28</v>
      </c>
      <c r="B13" s="36"/>
      <c r="C13" s="36"/>
    </row>
    <row r="14" spans="1:3" x14ac:dyDescent="0.35">
      <c r="A14" s="13" t="s">
        <v>29</v>
      </c>
      <c r="B14" s="36"/>
      <c r="C14" s="36"/>
    </row>
    <row r="15" spans="1:3" x14ac:dyDescent="0.35">
      <c r="A15" s="13" t="s">
        <v>30</v>
      </c>
      <c r="B15" s="36"/>
      <c r="C15" s="36"/>
    </row>
    <row r="16" spans="1:3" x14ac:dyDescent="0.35">
      <c r="A16" s="65" t="s">
        <v>31</v>
      </c>
      <c r="B16" s="36"/>
      <c r="C16" s="36"/>
    </row>
    <row r="17" spans="1:3" x14ac:dyDescent="0.35">
      <c r="A17" s="66"/>
      <c r="B17" s="9" t="s">
        <v>39</v>
      </c>
      <c r="C17" s="10" t="s">
        <v>15</v>
      </c>
    </row>
    <row r="18" spans="1:3" x14ac:dyDescent="0.35">
      <c r="A18" s="66"/>
      <c r="B18" s="11"/>
      <c r="C18" s="11"/>
    </row>
    <row r="19" spans="1:3" x14ac:dyDescent="0.35">
      <c r="A19" s="66"/>
      <c r="B19" s="11"/>
      <c r="C19" s="11"/>
    </row>
    <row r="20" spans="1:3" x14ac:dyDescent="0.35">
      <c r="A20" s="66"/>
      <c r="B20" s="11"/>
      <c r="C20" s="11"/>
    </row>
    <row r="21" spans="1:3" x14ac:dyDescent="0.35">
      <c r="A21" s="13" t="s">
        <v>24</v>
      </c>
      <c r="B21" s="36"/>
      <c r="C21" s="36"/>
    </row>
    <row r="22" spans="1:3" x14ac:dyDescent="0.35">
      <c r="A22" s="13" t="s">
        <v>61</v>
      </c>
      <c r="B22" s="55"/>
      <c r="C22" s="56"/>
    </row>
    <row r="23" spans="1:3" x14ac:dyDescent="0.35">
      <c r="A23" s="13" t="s">
        <v>16</v>
      </c>
      <c r="B23" s="36"/>
      <c r="C23" s="36"/>
    </row>
    <row r="24" spans="1:3" x14ac:dyDescent="0.35">
      <c r="A24" s="13" t="s">
        <v>75</v>
      </c>
      <c r="B24" s="36"/>
      <c r="C24" s="36"/>
    </row>
    <row r="25" spans="1:3" x14ac:dyDescent="0.35">
      <c r="A25" s="13" t="s">
        <v>38</v>
      </c>
      <c r="B25" s="36"/>
      <c r="C25" s="36"/>
    </row>
    <row r="26" spans="1:3" x14ac:dyDescent="0.35">
      <c r="A26" s="12" t="s">
        <v>76</v>
      </c>
      <c r="B26" s="36"/>
      <c r="C26" s="36"/>
    </row>
    <row r="27" spans="1:3" x14ac:dyDescent="0.35">
      <c r="A27" s="64" t="s">
        <v>64</v>
      </c>
      <c r="B27" s="64"/>
      <c r="C27" s="64"/>
    </row>
    <row r="28" spans="1:3" ht="14.5" customHeight="1" x14ac:dyDescent="0.35">
      <c r="A28" s="59" t="s">
        <v>37</v>
      </c>
      <c r="B28" s="60"/>
      <c r="C28" s="30"/>
    </row>
    <row r="29" spans="1:3" ht="14.5" customHeight="1" x14ac:dyDescent="0.35">
      <c r="A29" s="61" t="s">
        <v>36</v>
      </c>
      <c r="B29" s="62"/>
      <c r="C29" s="30"/>
    </row>
    <row r="30" spans="1:3" ht="14.5" customHeight="1" x14ac:dyDescent="0.35">
      <c r="A30" s="61" t="s">
        <v>35</v>
      </c>
      <c r="B30" s="62"/>
      <c r="C30" s="31"/>
    </row>
    <row r="31" spans="1:3" ht="14.5" customHeight="1" x14ac:dyDescent="0.35">
      <c r="A31" s="61" t="s">
        <v>13</v>
      </c>
      <c r="B31" s="62"/>
      <c r="C31" s="30"/>
    </row>
    <row r="32" spans="1:3" x14ac:dyDescent="0.35">
      <c r="A32" s="61" t="s">
        <v>14</v>
      </c>
      <c r="B32" s="62"/>
      <c r="C32" s="30"/>
    </row>
    <row r="33" spans="1:3" ht="14.5" customHeight="1" x14ac:dyDescent="0.35">
      <c r="A33" s="61" t="s">
        <v>34</v>
      </c>
      <c r="B33" s="62"/>
      <c r="C33" s="30"/>
    </row>
    <row r="34" spans="1:3" ht="14.5" customHeight="1" x14ac:dyDescent="0.35">
      <c r="A34" s="61" t="s">
        <v>94</v>
      </c>
      <c r="B34" s="62"/>
      <c r="C34" s="32"/>
    </row>
    <row r="35" spans="1:3" x14ac:dyDescent="0.35">
      <c r="A35" s="59" t="s">
        <v>106</v>
      </c>
      <c r="B35" s="60"/>
      <c r="C35" s="33"/>
    </row>
    <row r="36" spans="1:3" x14ac:dyDescent="0.35">
      <c r="A36" s="63" t="s">
        <v>88</v>
      </c>
      <c r="B36" s="63"/>
      <c r="C36" s="63"/>
    </row>
    <row r="37" spans="1:3" x14ac:dyDescent="0.35">
      <c r="A37" s="57" t="s">
        <v>89</v>
      </c>
      <c r="B37" s="57"/>
      <c r="C37" s="11"/>
    </row>
    <row r="38" spans="1:3" x14ac:dyDescent="0.35">
      <c r="A38" s="57" t="s">
        <v>90</v>
      </c>
      <c r="B38" s="57"/>
      <c r="C38" s="11"/>
    </row>
    <row r="39" spans="1:3" x14ac:dyDescent="0.35">
      <c r="A39" s="57" t="s">
        <v>91</v>
      </c>
      <c r="B39" s="57"/>
      <c r="C39" s="11"/>
    </row>
    <row r="40" spans="1:3" x14ac:dyDescent="0.35">
      <c r="A40" s="57" t="s">
        <v>92</v>
      </c>
      <c r="B40" s="57"/>
      <c r="C40" s="11"/>
    </row>
    <row r="41" spans="1:3" x14ac:dyDescent="0.35">
      <c r="A41" s="57" t="s">
        <v>93</v>
      </c>
      <c r="B41" s="57"/>
      <c r="C41" s="11"/>
    </row>
    <row r="42" spans="1:3" x14ac:dyDescent="0.35">
      <c r="A42" s="57" t="s">
        <v>95</v>
      </c>
      <c r="B42" s="57"/>
      <c r="C42" s="11"/>
    </row>
    <row r="43" spans="1:3" x14ac:dyDescent="0.35">
      <c r="A43" s="57" t="s">
        <v>96</v>
      </c>
      <c r="B43" s="57"/>
      <c r="C43" s="11"/>
    </row>
    <row r="44" spans="1:3" x14ac:dyDescent="0.35">
      <c r="A44" s="57" t="s">
        <v>97</v>
      </c>
      <c r="B44" s="57"/>
      <c r="C44" s="11"/>
    </row>
    <row r="45" spans="1:3" x14ac:dyDescent="0.35">
      <c r="A45" s="57" t="s">
        <v>98</v>
      </c>
      <c r="B45" s="57"/>
      <c r="C45" s="11"/>
    </row>
    <row r="46" spans="1:3" x14ac:dyDescent="0.35">
      <c r="A46" s="57" t="s">
        <v>99</v>
      </c>
      <c r="B46" s="57"/>
      <c r="C46" s="11"/>
    </row>
    <row r="47" spans="1:3" x14ac:dyDescent="0.35">
      <c r="A47" s="57" t="s">
        <v>100</v>
      </c>
      <c r="B47" s="57"/>
      <c r="C47" s="11"/>
    </row>
    <row r="48" spans="1:3" x14ac:dyDescent="0.35">
      <c r="A48" s="57" t="s">
        <v>101</v>
      </c>
      <c r="B48" s="57"/>
      <c r="C48" s="11"/>
    </row>
    <row r="49" spans="1:3" x14ac:dyDescent="0.35">
      <c r="A49" s="57" t="s">
        <v>102</v>
      </c>
      <c r="B49" s="57"/>
      <c r="C49" s="11"/>
    </row>
    <row r="50" spans="1:3" x14ac:dyDescent="0.35">
      <c r="A50" s="57" t="s">
        <v>103</v>
      </c>
      <c r="B50" s="57"/>
      <c r="C50" s="11"/>
    </row>
    <row r="51" spans="1:3" x14ac:dyDescent="0.35">
      <c r="A51" s="57" t="s">
        <v>104</v>
      </c>
      <c r="B51" s="57"/>
      <c r="C51" s="11"/>
    </row>
    <row r="52" spans="1:3" x14ac:dyDescent="0.35">
      <c r="A52" s="57" t="s">
        <v>105</v>
      </c>
      <c r="B52" s="57"/>
      <c r="C52" s="11"/>
    </row>
    <row r="53" spans="1:3" x14ac:dyDescent="0.35">
      <c r="A53" s="58"/>
      <c r="B53" s="58"/>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6" zoomScaleNormal="100" workbookViewId="0">
      <selection activeCell="C27" sqref="C27"/>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7" t="s">
        <v>43</v>
      </c>
      <c r="B1" s="67"/>
      <c r="C1" s="67"/>
    </row>
    <row r="2" spans="1:6" x14ac:dyDescent="0.35">
      <c r="A2" s="19" t="s">
        <v>25</v>
      </c>
      <c r="B2" s="75" t="str">
        <f>'[2]AUTOS NOTA 321'!B2:C2</f>
        <v xml:space="preserve">SINIESTRO   LEGIS </v>
      </c>
      <c r="C2" s="76"/>
    </row>
    <row r="3" spans="1:6" x14ac:dyDescent="0.35">
      <c r="A3" s="20" t="s">
        <v>11</v>
      </c>
      <c r="B3" s="77" t="str">
        <f>'GENERALES NOTA 322'!B2:C2</f>
        <v>110014003049-2024-00028-00</v>
      </c>
      <c r="C3" s="77"/>
    </row>
    <row r="4" spans="1:6" x14ac:dyDescent="0.35">
      <c r="A4" s="20" t="s">
        <v>0</v>
      </c>
      <c r="B4" s="77" t="str">
        <f>'GENERALES NOTA 322'!B3:C3</f>
        <v>JUZGADO 49 CIVIL MUNICIPAL DE BOGOTÁ D.C.</v>
      </c>
      <c r="C4" s="77"/>
    </row>
    <row r="5" spans="1:6" x14ac:dyDescent="0.35">
      <c r="A5" s="20" t="s">
        <v>108</v>
      </c>
      <c r="B5" s="77" t="str">
        <f>'GENERALES NOTA 322'!B4:C4</f>
        <v>ALLIANZ SEGUROS S.A.</v>
      </c>
      <c r="C5" s="77"/>
    </row>
    <row r="6" spans="1:6" ht="14.5" customHeight="1" x14ac:dyDescent="0.35">
      <c r="A6" s="20" t="s">
        <v>1</v>
      </c>
      <c r="B6" s="77" t="str">
        <f>'GENERALES NOTA 322'!B5:C5</f>
        <v>ARMONY CLÍNICA DE ESPECIALISTAS Y CIRUGÍA S.A.S.</v>
      </c>
      <c r="C6" s="77"/>
    </row>
    <row r="7" spans="1:6" x14ac:dyDescent="0.35">
      <c r="A7" s="20" t="s">
        <v>109</v>
      </c>
      <c r="B7" s="77" t="str">
        <f>'GENERALES NOTA 322'!B6:C6</f>
        <v>DEMANDA DIRECTA</v>
      </c>
      <c r="C7" s="77"/>
    </row>
    <row r="8" spans="1:6" ht="29" x14ac:dyDescent="0.35">
      <c r="A8" s="20" t="s">
        <v>46</v>
      </c>
      <c r="B8" s="71">
        <f>'GENERALES NOTA 322'!B15:C15</f>
        <v>170548641</v>
      </c>
      <c r="C8" s="72"/>
    </row>
    <row r="9" spans="1:6" x14ac:dyDescent="0.35">
      <c r="A9" s="78" t="s">
        <v>47</v>
      </c>
      <c r="B9" s="79" t="s">
        <v>48</v>
      </c>
      <c r="C9" s="80"/>
    </row>
    <row r="10" spans="1:6" x14ac:dyDescent="0.35">
      <c r="A10" s="78"/>
      <c r="B10" s="21" t="s">
        <v>49</v>
      </c>
      <c r="C10" s="18">
        <f>'GENERALES NOTA 322'!C17</f>
        <v>0</v>
      </c>
    </row>
    <row r="11" spans="1:6" x14ac:dyDescent="0.35">
      <c r="A11" s="78"/>
      <c r="B11" s="21" t="s">
        <v>50</v>
      </c>
      <c r="C11" s="18">
        <f>'GENERALES NOTA 322'!C18</f>
        <v>0</v>
      </c>
    </row>
    <row r="12" spans="1:6" x14ac:dyDescent="0.35">
      <c r="A12" s="78"/>
      <c r="B12" s="79"/>
      <c r="C12" s="80"/>
    </row>
    <row r="13" spans="1:6" x14ac:dyDescent="0.35">
      <c r="A13" s="78"/>
      <c r="B13" s="21" t="s">
        <v>111</v>
      </c>
      <c r="C13" s="23"/>
    </row>
    <row r="14" spans="1:6" x14ac:dyDescent="0.35">
      <c r="A14" s="78"/>
      <c r="B14" s="21" t="s">
        <v>112</v>
      </c>
      <c r="C14" s="23"/>
      <c r="E14" t="s">
        <v>59</v>
      </c>
      <c r="F14" s="16">
        <v>0.7</v>
      </c>
    </row>
    <row r="15" spans="1:6" x14ac:dyDescent="0.35">
      <c r="A15" s="22" t="s">
        <v>44</v>
      </c>
      <c r="B15" s="75" t="s">
        <v>127</v>
      </c>
      <c r="C15" s="76"/>
    </row>
    <row r="16" spans="1:6" ht="15" customHeight="1" x14ac:dyDescent="0.35">
      <c r="A16" s="20" t="s">
        <v>45</v>
      </c>
      <c r="B16" s="73"/>
      <c r="C16" s="74"/>
    </row>
    <row r="17" spans="1:3" ht="28.5" customHeight="1" x14ac:dyDescent="0.35">
      <c r="A17" s="14" t="s">
        <v>52</v>
      </c>
      <c r="B17" s="83">
        <f>((C19+C20+C22+C23)-C26)*C25*C27</f>
        <v>100000000</v>
      </c>
      <c r="C17" s="83"/>
    </row>
    <row r="18" spans="1:3" x14ac:dyDescent="0.35">
      <c r="A18" s="22" t="s">
        <v>53</v>
      </c>
      <c r="B18" s="81" t="s">
        <v>48</v>
      </c>
      <c r="C18" s="82"/>
    </row>
    <row r="19" spans="1:3" x14ac:dyDescent="0.35">
      <c r="A19" s="89"/>
      <c r="B19" s="21" t="s">
        <v>49</v>
      </c>
      <c r="C19" s="18">
        <v>100000000</v>
      </c>
    </row>
    <row r="20" spans="1:3" x14ac:dyDescent="0.35">
      <c r="A20" s="90"/>
      <c r="B20" s="21" t="s">
        <v>50</v>
      </c>
      <c r="C20" s="18">
        <v>0</v>
      </c>
    </row>
    <row r="21" spans="1:3" x14ac:dyDescent="0.35">
      <c r="A21" s="90"/>
      <c r="B21" s="79" t="s">
        <v>51</v>
      </c>
      <c r="C21" s="80"/>
    </row>
    <row r="22" spans="1:3" x14ac:dyDescent="0.35">
      <c r="A22" s="90"/>
      <c r="B22" s="21" t="s">
        <v>111</v>
      </c>
      <c r="C22" s="18">
        <v>0</v>
      </c>
    </row>
    <row r="23" spans="1:3" ht="29" x14ac:dyDescent="0.35">
      <c r="A23" s="90"/>
      <c r="B23" s="21" t="s">
        <v>113</v>
      </c>
      <c r="C23" s="18">
        <v>0</v>
      </c>
    </row>
    <row r="24" spans="1:3" x14ac:dyDescent="0.35">
      <c r="A24" s="90"/>
      <c r="B24" s="79" t="s">
        <v>114</v>
      </c>
      <c r="C24" s="80"/>
    </row>
    <row r="25" spans="1:3" x14ac:dyDescent="0.35">
      <c r="A25" s="24"/>
      <c r="B25" s="21" t="s">
        <v>126</v>
      </c>
      <c r="C25" s="25">
        <v>1</v>
      </c>
    </row>
    <row r="26" spans="1:3" x14ac:dyDescent="0.35">
      <c r="A26" s="26"/>
      <c r="B26" s="21" t="s">
        <v>115</v>
      </c>
      <c r="C26" s="27">
        <v>0</v>
      </c>
    </row>
    <row r="27" spans="1:3" x14ac:dyDescent="0.35">
      <c r="A27" s="26"/>
      <c r="B27" s="21" t="s">
        <v>135</v>
      </c>
      <c r="C27" s="25">
        <v>1</v>
      </c>
    </row>
    <row r="28" spans="1:3" x14ac:dyDescent="0.35">
      <c r="A28" s="17" t="s">
        <v>107</v>
      </c>
      <c r="B28" s="83">
        <f>IFERROR(B17*(VLOOKUP(B15,Hoja2!$G$1:$H$6,2,0)),16666)</f>
        <v>70000000</v>
      </c>
      <c r="C28" s="83"/>
    </row>
    <row r="29" spans="1:3" ht="29" x14ac:dyDescent="0.35">
      <c r="A29" s="20" t="s">
        <v>54</v>
      </c>
      <c r="B29" s="84"/>
      <c r="C29" s="85"/>
    </row>
    <row r="30" spans="1:3" ht="29" x14ac:dyDescent="0.35">
      <c r="A30" s="20" t="s">
        <v>55</v>
      </c>
      <c r="B30" s="86"/>
      <c r="C30" s="87"/>
    </row>
    <row r="31" spans="1:3" ht="18.5" x14ac:dyDescent="0.35">
      <c r="A31" s="28" t="s">
        <v>116</v>
      </c>
      <c r="B31" s="28"/>
      <c r="C31" s="28"/>
    </row>
    <row r="32" spans="1:3" x14ac:dyDescent="0.35">
      <c r="A32" s="29" t="s">
        <v>117</v>
      </c>
      <c r="B32" s="88"/>
      <c r="C32" s="88"/>
    </row>
    <row r="33" spans="1:3" x14ac:dyDescent="0.35">
      <c r="A33" s="29" t="s">
        <v>118</v>
      </c>
      <c r="B33" s="88"/>
      <c r="C33" s="88"/>
    </row>
    <row r="34" spans="1:3" x14ac:dyDescent="0.35">
      <c r="A34" s="26"/>
      <c r="B34" s="26"/>
      <c r="C34" s="26"/>
    </row>
    <row r="35" spans="1:3" x14ac:dyDescent="0.35">
      <c r="A35" s="26"/>
      <c r="B35" s="26"/>
      <c r="C35" s="26"/>
    </row>
    <row r="36" spans="1:3" x14ac:dyDescent="0.35">
      <c r="A36" s="26"/>
      <c r="B36" s="26"/>
      <c r="C36" s="26"/>
    </row>
    <row r="37" spans="1:3" x14ac:dyDescent="0.3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7" t="s">
        <v>56</v>
      </c>
      <c r="B1" s="67"/>
      <c r="C1" s="67"/>
    </row>
    <row r="2" spans="1:3" ht="17.149999999999999" customHeight="1" x14ac:dyDescent="0.35">
      <c r="A2" s="13" t="s">
        <v>25</v>
      </c>
      <c r="B2" s="68" t="str">
        <f>'[2]AUTOS NOTA 321'!B2:C2</f>
        <v xml:space="preserve">SINIESTRO   LEGIS </v>
      </c>
      <c r="C2" s="69"/>
    </row>
    <row r="3" spans="1:3" ht="16" customHeight="1" x14ac:dyDescent="0.35">
      <c r="A3" s="5" t="s">
        <v>11</v>
      </c>
      <c r="B3" s="36" t="str">
        <f>'GENERALES NOTA 322'!B2:C2</f>
        <v>110014003049-2024-00028-00</v>
      </c>
      <c r="C3" s="36"/>
    </row>
    <row r="4" spans="1:3" x14ac:dyDescent="0.35">
      <c r="A4" s="5" t="s">
        <v>0</v>
      </c>
      <c r="B4" s="36" t="str">
        <f>'GENERALES NOTA 322'!B3:C3</f>
        <v>JUZGADO 49 CIVIL MUNICIPAL DE BOGOTÁ D.C.</v>
      </c>
      <c r="C4" s="36"/>
    </row>
    <row r="5" spans="1:3" ht="29.15" customHeight="1" x14ac:dyDescent="0.35">
      <c r="A5" s="5" t="s">
        <v>108</v>
      </c>
      <c r="B5" s="36" t="str">
        <f>'GENERALES NOTA 322'!B4:C4</f>
        <v>ALLIANZ SEGUROS S.A.</v>
      </c>
      <c r="C5" s="36"/>
    </row>
    <row r="6" spans="1:3" x14ac:dyDescent="0.35">
      <c r="A6" s="5" t="s">
        <v>1</v>
      </c>
      <c r="B6" s="36" t="str">
        <f>'GENERALES NOTA 322'!B5:C5</f>
        <v>ARMONY CLÍNICA DE ESPECIALISTAS Y CIRUGÍA S.A.S.</v>
      </c>
      <c r="C6" s="36"/>
    </row>
    <row r="7" spans="1:3" ht="43.5" customHeight="1" x14ac:dyDescent="0.35">
      <c r="A7" s="5" t="s">
        <v>109</v>
      </c>
      <c r="B7" s="36" t="str">
        <f>'GENERALES NOTA 322'!B6:C6</f>
        <v>DEMANDA DIRECTA</v>
      </c>
      <c r="C7" s="36"/>
    </row>
    <row r="8" spans="1:3" x14ac:dyDescent="0.35">
      <c r="A8" s="5" t="s">
        <v>120</v>
      </c>
      <c r="B8" s="36"/>
      <c r="C8" s="36"/>
    </row>
    <row r="9" spans="1:3" x14ac:dyDescent="0.35">
      <c r="A9" s="15" t="s">
        <v>53</v>
      </c>
      <c r="B9" s="91"/>
      <c r="C9" s="91"/>
    </row>
    <row r="10" spans="1:3" x14ac:dyDescent="0.35">
      <c r="A10" s="15" t="s">
        <v>121</v>
      </c>
      <c r="B10" s="36"/>
      <c r="C10" s="36"/>
    </row>
    <row r="11" spans="1:3" ht="29" x14ac:dyDescent="0.35">
      <c r="A11" s="15" t="s">
        <v>122</v>
      </c>
      <c r="B11" s="92"/>
      <c r="C11" s="58"/>
    </row>
    <row r="12" spans="1:3" ht="58" x14ac:dyDescent="0.35">
      <c r="A12" s="5" t="s">
        <v>65</v>
      </c>
      <c r="B12" s="36"/>
      <c r="C12" s="36"/>
    </row>
    <row r="13" spans="1:3" ht="58" x14ac:dyDescent="0.35">
      <c r="A13" s="5" t="s">
        <v>66</v>
      </c>
      <c r="B13" s="36"/>
      <c r="C13" s="36"/>
    </row>
    <row r="14" spans="1:3" x14ac:dyDescent="0.35">
      <c r="A14" s="5" t="s">
        <v>67</v>
      </c>
      <c r="B14" s="11"/>
      <c r="C14" s="11"/>
    </row>
    <row r="15" spans="1:3" x14ac:dyDescent="0.35">
      <c r="A15" s="15" t="s">
        <v>123</v>
      </c>
      <c r="B15" s="36"/>
      <c r="C15" s="36"/>
    </row>
    <row r="16" spans="1:3" x14ac:dyDescent="0.35">
      <c r="A16" s="11" t="s">
        <v>124</v>
      </c>
      <c r="B16" s="58"/>
      <c r="C16" s="58"/>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125</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60</v>
      </c>
      <c r="B1" t="s">
        <v>32</v>
      </c>
      <c r="C1" s="8" t="s">
        <v>31</v>
      </c>
      <c r="D1" s="8" t="s">
        <v>61</v>
      </c>
      <c r="E1" s="3" t="s">
        <v>16</v>
      </c>
      <c r="F1" s="2" t="s">
        <v>59</v>
      </c>
      <c r="G1" s="2" t="s">
        <v>127</v>
      </c>
      <c r="H1" s="4">
        <v>0.7</v>
      </c>
      <c r="I1" t="s">
        <v>12</v>
      </c>
      <c r="J1" t="s">
        <v>82</v>
      </c>
      <c r="L1" t="s">
        <v>133</v>
      </c>
    </row>
    <row r="2" spans="1:12" x14ac:dyDescent="0.35">
      <c r="A2" t="s">
        <v>68</v>
      </c>
      <c r="B2" t="s">
        <v>33</v>
      </c>
      <c r="C2" t="s">
        <v>72</v>
      </c>
      <c r="D2" s="2" t="s">
        <v>62</v>
      </c>
      <c r="E2" s="1" t="s">
        <v>19</v>
      </c>
      <c r="F2" s="2" t="s">
        <v>57</v>
      </c>
      <c r="G2" s="2" t="s">
        <v>128</v>
      </c>
      <c r="H2" s="4">
        <v>0.25</v>
      </c>
      <c r="I2" t="s">
        <v>78</v>
      </c>
      <c r="J2" t="s">
        <v>83</v>
      </c>
      <c r="L2" t="s">
        <v>110</v>
      </c>
    </row>
    <row r="3" spans="1:12" x14ac:dyDescent="0.35">
      <c r="A3" t="s">
        <v>69</v>
      </c>
      <c r="C3" t="s">
        <v>73</v>
      </c>
      <c r="D3" s="2" t="s">
        <v>63</v>
      </c>
      <c r="E3" s="1" t="s">
        <v>20</v>
      </c>
      <c r="F3" s="2" t="s">
        <v>58</v>
      </c>
      <c r="G3" s="2" t="s">
        <v>129</v>
      </c>
      <c r="H3" s="4">
        <v>0.55000000000000004</v>
      </c>
      <c r="I3" t="s">
        <v>79</v>
      </c>
      <c r="J3" t="s">
        <v>84</v>
      </c>
    </row>
    <row r="4" spans="1:12" x14ac:dyDescent="0.35">
      <c r="A4" t="s">
        <v>70</v>
      </c>
      <c r="C4" t="s">
        <v>74</v>
      </c>
      <c r="E4" s="1" t="s">
        <v>21</v>
      </c>
      <c r="G4" s="2" t="s">
        <v>130</v>
      </c>
      <c r="H4" s="4">
        <v>0.15</v>
      </c>
      <c r="I4" t="s">
        <v>80</v>
      </c>
      <c r="J4" t="s">
        <v>85</v>
      </c>
    </row>
    <row r="5" spans="1:12" x14ac:dyDescent="0.35">
      <c r="A5" t="s">
        <v>71</v>
      </c>
      <c r="E5" s="1" t="s">
        <v>17</v>
      </c>
      <c r="G5" s="2" t="s">
        <v>131</v>
      </c>
      <c r="H5" s="4">
        <v>0.7</v>
      </c>
      <c r="I5" t="s">
        <v>81</v>
      </c>
      <c r="J5" t="s">
        <v>86</v>
      </c>
    </row>
    <row r="6" spans="1:12" x14ac:dyDescent="0.35">
      <c r="E6" s="1" t="s">
        <v>18</v>
      </c>
      <c r="G6" s="2" t="s">
        <v>132</v>
      </c>
      <c r="H6" s="4">
        <v>0.3</v>
      </c>
      <c r="J6" t="s">
        <v>87</v>
      </c>
    </row>
    <row r="7" spans="1:12" x14ac:dyDescent="0.35">
      <c r="E7" s="1" t="s">
        <v>23</v>
      </c>
      <c r="G7" s="2" t="s">
        <v>57</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Angie Zambrano</cp:lastModifiedBy>
  <dcterms:created xsi:type="dcterms:W3CDTF">2020-12-07T14:41:17Z</dcterms:created>
  <dcterms:modified xsi:type="dcterms:W3CDTF">2024-06-04T16:45:13Z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