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2E765C03-AAD0-40D9-BD9C-226ED1945953}"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0" i="11"/>
  <c r="B7" i="14"/>
  <c r="B6" i="14"/>
  <c r="B5" i="14"/>
  <c r="B4" i="14"/>
  <c r="B3" i="14"/>
  <c r="B2" i="14"/>
</calcChain>
</file>

<file path=xl/sharedStrings.xml><?xml version="1.0" encoding="utf-8"?>
<sst xmlns="http://schemas.openxmlformats.org/spreadsheetml/2006/main" count="213" uniqueCount="161">
  <si>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</si>
  <si>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</si>
  <si>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</si>
  <si>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</si>
  <si>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</si>
  <si>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</si>
  <si>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</si>
  <si>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</si>
  <si>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</si>
  <si>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</si>
  <si>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</si>
  <si>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</si>
  <si>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</si>
  <si>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</si>
  <si>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</si>
  <si>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</si>
  <si>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</si>
  <si>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</si>
  <si>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</si>
  <si>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</si>
  <si>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</si>
  <si>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</si>
  <si>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</si>
  <si>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</si>
  <si>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</si>
  <si>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</si>
  <si>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</si>
  <si>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</si>
  <si>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</si>
  <si>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</si>
  <si>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</si>
  <si>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</si>
  <si>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</si>
  <si>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</si>
  <si>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</si>
  <si>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</si>
  <si>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</si>
  <si>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</si>
  <si>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</si>
  <si>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</si>
  <si>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</si>
  <si>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</si>
  <si>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</si>
  <si>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</si>
  <si>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</si>
  <si>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</si>
  <si>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</si>
  <si>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</si>
  <si>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</si>
  <si>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</si>
  <si>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</si>
  <si>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</si>
  <si>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</si>
  <si>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</si>
  <si>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</si>
  <si>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</si>
  <si>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</si>
  <si>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</si>
  <si>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</si>
  <si>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</si>
  <si>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</si>
  <si>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</si>
  <si>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</si>
  <si>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</si>
  <si>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</si>
  <si>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</si>
  <si>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</si>
  <si>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</si>
  <si>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</si>
  <si>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</si>
  <si>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</si>
  <si>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</si>
  <si>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</si>
  <si>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</si>
  <si>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</si>
  <si>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</si>
  <si>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</si>
  <si>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</si>
  <si>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</si>
  <si>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</si>
  <si>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</si>
  <si>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</si>
  <si>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</si>
  <si>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</si>
  <si>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</si>
  <si>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</si>
  <si>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</si>
  <si>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</si>
  <si>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</si>
  <si>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</si>
  <si>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</si>
  <si>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</si>
  <si>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</si>
  <si>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</si>
  <si>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</si>
  <si>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</si>
  <si>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</si>
  <si>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</si>
  <si>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</si>
  <si>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</si>
  <si>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</si>
  <si>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</si>
  <si>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</si>
  <si>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</si>
  <si>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</si>
  <si>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</si>
  <si>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</si>
  <si>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</si>
  <si>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</si>
  <si>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</si>
  <si>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</si>
  <si>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</si>
  <si>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</si>
  <si>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</si>
  <si>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</si>
  <si>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</si>
  <si>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</si>
  <si>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</si>
  <si>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</si>
  <si>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</si>
  <si>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</si>
  <si>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</si>
  <si>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</si>
  <si>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</si>
  <si>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</si>
  <si>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</si>
  <si>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</si>
  <si>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</si>
  <si>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</si>
  <si>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</si>
  <si>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</si>
  <si>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Daño a la salud o vida  relaciòn</t>
  </si>
  <si>
    <t>• La responsabilidad de la aseguradora se encuentra limitada al valor de la suma asegurada</t>
  </si>
  <si>
    <t xml:space="preserve"> 73001333301020220005900</t>
  </si>
  <si>
    <t>JUZGADO DÉCIMO ADMINISTRATIVO ORAL DEL CIRCUITO DE IBAGUÉ-TOLIMA</t>
  </si>
  <si>
    <t>HOSPITAL FEDERICO LLERAS ACOSTA, HOSPITAL SAN FRANCISCO E.S.E., EPS MEDIMAS y GOBERNACIÓN DEL TOLIMA-SECRETARÍA DE SALUD DEPARTAMENTAL</t>
  </si>
  <si>
    <t>SANDRA SULEIDY RAMÍREZ JARAMILLO y DANNA KATHERIN LONDOÑO RAMÍREZ</t>
  </si>
  <si>
    <t>05 DE FEBRERO DE 2021</t>
  </si>
  <si>
    <t>12 DE ABRIL DE 2021</t>
  </si>
  <si>
    <t>RESPONSABILIDAD CIVIL PROFESIONAL</t>
  </si>
  <si>
    <t>890.706.833.9</t>
  </si>
  <si>
    <t>23 DE MAYO DE 2024</t>
  </si>
  <si>
    <t>14 DE MAYO DE 2024</t>
  </si>
  <si>
    <t>7 DE JUNIO DE 2024</t>
  </si>
  <si>
    <t>MARIA SUMILDE JARAMILLO RINCÓN (MADRE Y ABUELA), POR SUCESIÓN FERNNANDO RAMIREZ (PADRE Y ABUELO), ALEX FERNANDO RAMIREZ JARAMILLO (HERMANO Y TIO), MARTHA YAMILE RAMÍREZ JARAMILLO (HERMANA Y TÍA), JEIDY NAYIBE RAMÍREZ JARAMILLO (HERMANA Y TÍA), VIVIANA CONSUELO RAMÍREZ JARAMILLO (HERMANA Y TÍA) y YAN CARLOS AGUILAR RAMÍREZ (HIJO Y HERMANO)</t>
  </si>
  <si>
    <t>22381458/0 Y CUALQUIER ANEXO PRÓRROGA O MODIFICACIÓN DE LA PÓLIZA TOMADA POR EL HOSPITAL ASEGURADO</t>
  </si>
  <si>
    <t>HOSPITAL FEDERICO LLERAS ACOSTA DE IBAGUÉ E.S.E.</t>
  </si>
  <si>
    <t xml:space="preserve">LLAMADO EN GARANTÍA </t>
  </si>
  <si>
    <t xml:space="preserve">RC PROFESIONAL </t>
  </si>
  <si>
    <t>20% DE LA PÉRDIDA MINIMO $15.000.000</t>
  </si>
  <si>
    <t>11/12/2018-11/12/2019</t>
  </si>
  <si>
    <t xml:space="preserve">• Disminución de la suma asegurada por pago de indemnizaciones con cargo a la PÓLIZA 22381458
</t>
  </si>
  <si>
    <t xml:space="preserve">• Inexistencia de pólia vigente para la fecha de la primera reclamación </t>
  </si>
  <si>
    <t>x</t>
  </si>
  <si>
    <t>LLAMADA EN GARANTÍA</t>
  </si>
  <si>
    <t>EXCEPCIONES FRENTE A LA DEMANDA: 
1.	EXCEPCIONES PLANTEADAS POR LA E.S.E. HOSPITAL FEDERICO LLERAS ACOSTA, ENTIDAD QUE LLAMÓ EN GARANTÍA A MI REPRESENTADA.
2.          CULPA EXCLUSIVA DE LA VÍCTIMA. 
3.	INEXISTENTE RELACIÓN DE CAUSALIDAD ENTRE EL DAÑO O PERJUICIO ALEGADO POR LA PARTE ACTORA Y LA ACTUACIÓN DE LA E.S.E. HOSPITAL FEDERICO LLERAS ACOSTA. 
4.	INEXISTENCIA DE FALLA MÉDICA POR PARTE DE LA E.S.E. HOSPITAL FEDERICO LLERAS ACOSTA. 
5.	LAS OBLIGACIONES MÉDICAS SON DE MEDIO Y NO DE RESULTADO.
6.	DESATENCIÓN DEL RÉGIMEN JURÍDICO DE LA RESPONSABILIDAD MÉDICA – INCUMPLIMIENTO DEL DEBER DE PROBAR EL ERROR MÉDICO POR LA PARTE DEMANDANTE.
7. IMPROCEDENCIA DEL RECONOCIMIENTO DE PERJUICIOS MORALES-EXCESIVA CUANTIFICACIÓN QUE DESCONOCE LOS LÍMITES JURISPRUDENCALES PARA SU CUANTIFICACIÓN	
8. IMPROCEDECIA DEL RECONOCIMIENTO Y FALTA DE PRUEBA DEL DAÑO EMERGENTE. 
9. FALTA DE LEGITIMACIÓN EN LA CAUSA POR ACTIVA DE JAN CARLOS AGUILAR RAMÍREZ.
10. IMPROCEDENCIA DE RECONOCIMIENTO DE LA SOLICITUD DE LUCRO CESANTE.
11. IMPROCEDENCIA DE RECONOCIMIENTO DE DAÑO A LA SALUD.
12. GENÉRICA O INNOMINADA. 
EXCEPCIONES FRENTE AL LLAMAMIENTO EN GARANTÍA:
1.  INEXISTENCIA DE COBERTURA TEMPORAL Y CONSECUENTEMENTE DE OBLIGACIÓN INDEMNIZATORIA A CARGO DE ALLIANZ SEGUROS S.A. DADA LA MODALIDAD CLAIMS MADE SUSCRITA EN LA PÓLIZA 022381458/0.
2. NO EXISTE OBLIGACIÓN INDEMNIZATORIA A CARGO DE ALLIANZ SEGUROS S.A. TODA VEZ QUE NO SE HA REALIZADO EL RIESGO ASEGURADO EN LA PÓLIZA DE RESPONSABILIDAD CIVIL PROFESIONAL CLÍNICAS Y HOSPITALES N° 022381458/0. 
3. RIESGOS EXPRESAMENTE EXCLUIDOS EN LA PÓLIZA DE RESPONSABILIDAD CIVIL PROFESIONAL CLÍNICAS Y HOSPITALES N° 022381458/0.
4.	FALTA DE COBERTURA MATERIAL FRENTE A ERRORES ADMINISTRATIVOS.
5.	CARÁCTER MERAMENTE INDEMNIZATORIO QUE REVISTEN LOS CONTRATOS DE SEGURO.
6.	EN CUALQUIER CASO, DE NINGUNA FORMA SE PODRÁ EXCEDER EL LÍMITE DEL VALOR ASEGURADO EN LA PÓLIZA N°022381458/0.
7.	LÍMITES MÁXIMOS DE RESPONSABILIDAD DE LA ASEGURADORA EN LO ATINENTE AL DEDUCIBLE EN LA PÓLIZA N° 022381458/0.
8.	GENÉRICA O INNOMINADA.</t>
  </si>
  <si>
    <t>1.	El 06 de octubre de 2019, la señora Sandra Suleidy Ramírez Jaramillo ingresó por urgencias al Hospital San Francisco de la ciudad de Ibagué, con aproximadamente 36.2 semanas de gestación, tras presentar síntomas como sangrado abundante y cefalea.
2.	Dado el cuadro presentado y que tenía un embarazo de alto riesgo, sumado a la preeclamsia, requería remisión al Hospital Federico Lleras Acosta. Motivo por el cual el 09 de octubre de 2019 fue trasladada.
3.	 Posteriormente, el 12 de octubre de 2019 se procedió a realizar cesárea de emergencia, así como ligadura y/o sección bilateral de trompas uterinas.
4.	En atención a lo anterior, ese mismo día, es decir, el 12 de octubre de 2019, nació Danna Katherin, menor que fue clasificada con alto riesgo al nacer y fue traslada a UCI.
5.	Finalmente, el 13 de octubre de 2019, tras el grave estado de salud, falleció la señora Sandra Suleidy Ramírez Jaramillo y el 19 de octbre de 2019 la menor Danna Katherin Londoño Ramírez 6. A juicio de los demandantes, el Hospital Federico Lleras Acosta, violó las reglas de la lex artis, en tanto de manera negligente esperaron a que se deteriora la salud de la señora Ramírez Jaramillo y posteriormente ordenaron la intervención quirúrgica, es decir, la cesárea. En tal sentido, presuntamente los médicos no realizaron de manera eficiente y oportuna una valoración completa en la paciente, lo que degeneró en el deceso de la madre.</t>
  </si>
  <si>
    <t>19 DE OCTUBRE DE 2019</t>
  </si>
  <si>
    <t>La contingencia del proceso descrito anteriormente se califica como EVENTUAL. Lo anterior, debido al error que se generó por parte del área suscripción frente a la modalidad de cobertura que se pactó la póliza (en algunos apartes se identifica como una póliza tomada bajo la modalidad claims y en otros como sunset); por lo que esa imprecisión se puede interpretar a favor del consumidor. 
Si se interpreta que la póliza se tomó bajo la modalidad claims: 
La Póliza de Responsabilidad Civil Profesional Clínicas y Hospitales 022381458/0 de acuerdo con el certificado aportado no presta cobertura temporal, dado que la póliza fue pactada bajo la modalidad Claims Made, cuya vigencia correspondió desde el 11 de diciembre de 2018 hasta el 10 de diciembre de 2019, y aunque los hechos que sustentan el medio de control acaecieron el  (19 de octubre de 2019) fecha del fallecimiento de la menor Danna Katherine Londoño Ramírez, en vigencia de la póliza. La primera reclamación al asegurado (solicitud de conciliación) fue hasta el 05 de febrero de 2021, es decir fuera de la vigencia, por lo que no se cumplió con uno de los requisitos esenciales de la modalidad de cobertura pactada. Sumado a lo anterior, presta cobertura material, por cuanto uno de los amparos señala “Indemnizar los perjuicios que cause el asegurado con motivo de determinada responsabilidad civil profesional en que incurra con relación a terceros, de acuerdo con la ley a consecuencia de un servicio médico, quirúrgico, dental, de enfermería, laboratorio, o asimilados, prestado dentro de los predios asegurados.” y lo debatido en el proceso, es con ocasión a la presunta falla en el servicio causada por el Hospital Federico Lleras Acosta E.S.E. dado que a juicio del demandante violó las reglas de la lex artis, en tanto de manera negligente esperaron a que se deteriora la salud de la señora Ramírez Jaramillo y posteriormente ordenaron la intervención quirúrgica, es decir, la cesárea así como aducen que dicha situación causó el fallecimiento de la menor Danna Katherin Londoño Ramírez. En tal sentido, presuntamente los médicos no realizaron de manera eficiente y oportuna una valoración completa en la paciente, lo que degeneró en el deceso de la madre. 
Si se interpreta que la póliza se tomó bajo la modalidad Sunset:
La Póliza de Responsabilidad Civil Profesional Clínicas y Hospitales 022381458/0 presta cobertura temporal, dado que la póliza fue pactada bajo la modalidad Sunset, cuya vigencia correspondió desde el 11 de diciembre de 2018 hasta el 10 de diciembre de 2019, por lo que los hechos que sustentan el medio de control acaecieron el  (19 de octubre de 2019) fecha del fallecimiento de la menor Danna Katherine Londoño Ramírez, en vigencia de la póliza y la primera reclamación al asegurado (solicitud de conciliación) fue el 05 de febrero de 2021, es decir dentro de los dos años siguientes a la vigencia, por lo que se cumple con los dos requisitos esenciales de la modalidad de cobertura pactada. Sumado a lo anterior, presta cobertura material, por cuanto uno de los amparos señala “Indemnizar los perjuicios que cause el asegurado con motivo de determinada responsabilidad civil profesional en que incurra con relación a terceros, de acuerdo con la ley a consecuencia de un servicio médico, quirúrgico, dental, de enfermería, laboratorio, o asimilados, prestado dentro de los predios asegurados.” y lo debatido en el proceso, es con ocasión a la presunta falla en el servicio causada por el Hospital Federico Lleras Acosta E.S.E. dado que a juicio del demandante violó las reglas de la lex artis, en tanto de manera negligente esperaron a que se deteriora la salud de la señora Ramírez Jaramillo y posteriormente ordenaron la intervención quirúrgica, es decir, la cesárea, así como aducen que dicha situación causó el fallecimiento de la menor Danna Katherin Londoño Ramírez. En tal sentido, presuntamente los médicos no realizaron de manera eficiente y oportuna una valoración completa en la paciente, lo que degeneró en el deceso de la madre. 
Ahora bien, con relación con la responsabilidad del afianzado, dependerá del análisis que realice el despacho con relación a las pruebas aportadas por la E.S.E. Hospital Federico Lleras Acosta, en específico de la historia clínica aportada, en la que se evidencia que la atención médica fue adecuada, diligente y conforme a la lex artis para el cuadro clínico de la paciente, el cual consistía en “HIPERTENSIÓN GESTACIONAL A CLASIFICAR POR CIFRAS TENSIONALES EN ESTADIO I, ASOCIADO A SANGRADO VAGINAL”, frente al cual, “SE CONSIDERÓ PACIENTE CON ALTO RIESGO OBSTÉTRICO POR EDAD MATERNA, DÉFICIT DE CONTROLES PRENATALES, CON SOSPECHA DE RESTRICCIÓN DEL CRECIMIENTO INTRAUTERINO POR ECOGRAFÍA DEL 07/10/20219 Y PERSISTENCIA DE CIFRAS TENSIONALES EN ESTADIO I. SE INICIARON ESTUDIOS DE EXTENSIÓN QUE ORIENTARON DIAGNÓSTICO DE PREECLAMPSIA SEVERA DADO POR CIFRAS TENSIONALES EN PROGRESIÓN DE SEVERIDAD QUE NO MEJORABA AL MANEJO ESTABLECIDO EN LO PROTOCOLOS INSTITUCIONALES, SINTOMATOLOGÍA DE VASOESPASMO Y PROTEINURIA SIGNIFICATIVA-ANTE DIAGNÓSTICO ESTABLECIDO DURANTE LA ESTANCIA HOSPITALARIA SE INICIA MANEJO ACORDE A LA PATOLOGÍA Y ANTE PERSISTENCIA DE NO OBTENER RESPUESTA ADECUADA AL TRATAMIENTO, SE DECIDE DESEMBARAZAR POR MEDIO DE CESÁREA MÁS POMEROY DEBIDO A PARIDAD SATISFECHA. Es decir, dependiendo de lo consignado en la historia clínica frente a la adecuada atención de la paciente que presentaba un cuadro clínico bastante complejo, el despacho acreditará o no la atención institucional que, de forma integral, multidisciplinaria, pertinente y continua, se suministró a la señora Sandra Suleidy Ramírez Jaramillo. 
Lo anterior, sin perjuicio del carácter contingente dentro del proceso.</t>
  </si>
  <si>
    <t>APJ32416 - 140143862</t>
  </si>
  <si>
    <t>Como liquidación objetiva de perjuicios se llegó al total de $520.000.000.    
A este valor se llegó de la siguiente manera:  
1. Daño moral: Con ocasión al fallecimiento de la señora Sandra Suleidy Ramírez Jaramillo, se reconoce la suma de 100 SMMLV ($130.000.000) a favor de María Sumilde Jaramillo Rincón en calidad de madre de la víctima por haberse probado su legitimación en la causa por activa, la suma de 100 SMMLV ($130.000.000) a favor de Fernando Ramírez, en calidad de padre fallecido de la víctima por haberse acreditado su legitimación en la causa por activa, la suma de 50 SMMLV ($65.000.000) para cada uno de los siguientes demandantes: Alex Fernando Jaramillo Ramírez, Martha Yamile Ramírez Jaramillo, Jeidy Nayibe Ramírez Jaramillo y Viviana Consuelo Ramírez Jaramillo en calidad de madre de la víctima por haberse probado su legitimación en la causa por activa, no se reconoce la suma de 100 SMMLV ($130.000.000) a favor de Yan Carlos Aguilar Ramírez en calidad de hijo, en tanto no se acreditó su legitimación en la causa por activa, no se aportó registro civil de nacimiento. 
2. Daño moral: Con ocasión al fallecimiento de la menor Danna Katerin Londoño Ramírez, se reconoce la suma de 50 SMMLV ($65.000.000) a favor de María Sumilde Jaramillo Rincón en calidad de abuela de la víctima por haberse probado su legitimación en la causa por activa, la suma de 50 SMMLV ($65.000.000) a favor de Fernando Ramírez, en calidad de abuelo fallecido de la víctima por haberse acreditado su legitimación en la causa por activa no se reconoce ninguna suma en favor de Yan Carlos Aguilar Ramírez en calidad de hermano, por no haberse acreditado su legitimación en la causa por activa, no se aportó registro civil de nacimiento, no se reconoce ninguna suma en favor de: Alex Fernando Jaramillo Ramírez, Martha Yamile Ramírez Jaramillo, Jeidy Nayibe Ramírez Jaramillo y Viviana Consuelo Ramírez Jaramillo en calidad de tíos de la víctima, toda vez que este perjuicio solo se presume hasta el segundo grado de consanguinidad.  
3.  Daño emergente: No se reconoce la suma de $13.000.000, en atención a que no se aportó al plenario prueba alguna de las supuestas erogaciones en las que incurrió la señora María Sumilde Jaramillo Rincón por concepto de gastos funerarios. 
4. Lucro cesante: No se reconoce la suma de $172.102.312 por concepto de lucro cesante consolidado y futuro en favor de: María Sumilde Jaramillo Rincón y Yan Carlos Aguilar Ramírez, por cuanto no se ha logrado acreditar hasta el momento la dependencia económica de los demandantes, para que sea viable reconocer perjuicio a título de lucro cesante, sumado a lo anterior Yan Carlos Aguilar Ramírez no se encuentra legitimado en la causa por activa, no se aportó registro civil de nacimiento que acreditara el grado de consanguinidad con Sandra Suleidy Ramírez Jaramillo.
5. Del monto total de $650.000.0000 se descuenta el deducible correspondiente al 20% ($130.000.000) sobre el valor de la pérdida, para un monto total $520.000.000.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</si>
</sst>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6" fontId="0" fillId="0" borderId="1" xfId="1" applyNumberFormat="1" applyFont="1" applyBorder="1" applyAlignment="1" applyProtection="1">
      <alignment horizontal="justify" vertical="top"/>
      <protection locked="0"/>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0" fillId="0" borderId="2" xfId="0" applyBorder="1" applyAlignment="1">
      <alignment horizontal="center"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6" fontId="0" fillId="5" borderId="2" xfId="1" applyNumberFormat="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1" fontId="0" fillId="0" borderId="1" xfId="0" applyNumberFormat="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5" zoomScale="85" zoomScaleNormal="85"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37</v>
      </c>
      <c r="B1" s="39"/>
      <c r="C1" s="39"/>
    </row>
    <row r="2" spans="1:3" x14ac:dyDescent="0.25">
      <c r="A2" s="5" t="s">
        <v>11</v>
      </c>
      <c r="B2" s="41" t="s">
        <v>133</v>
      </c>
      <c r="C2" s="42"/>
    </row>
    <row r="3" spans="1:3" x14ac:dyDescent="0.25">
      <c r="A3" s="5" t="s">
        <v>0</v>
      </c>
      <c r="B3" s="43" t="s">
        <v>134</v>
      </c>
      <c r="C3" s="44"/>
    </row>
    <row r="4" spans="1:3" ht="28.5" customHeight="1" x14ac:dyDescent="0.25">
      <c r="A4" s="5" t="s">
        <v>105</v>
      </c>
      <c r="B4" s="43" t="s">
        <v>135</v>
      </c>
      <c r="C4" s="44"/>
    </row>
    <row r="5" spans="1:3" ht="14.45" customHeight="1" x14ac:dyDescent="0.25">
      <c r="A5" s="5" t="s">
        <v>1</v>
      </c>
      <c r="B5" s="43" t="s">
        <v>144</v>
      </c>
      <c r="C5" s="44"/>
    </row>
    <row r="6" spans="1:3" x14ac:dyDescent="0.25">
      <c r="A6" s="5" t="s">
        <v>106</v>
      </c>
      <c r="B6" s="40" t="s">
        <v>129</v>
      </c>
      <c r="C6" s="40"/>
    </row>
    <row r="7" spans="1:3" x14ac:dyDescent="0.25">
      <c r="A7" s="5" t="s">
        <v>2</v>
      </c>
      <c r="B7" s="40" t="s">
        <v>136</v>
      </c>
      <c r="C7" s="40"/>
    </row>
    <row r="8" spans="1:3" x14ac:dyDescent="0.25">
      <c r="A8" s="5" t="s">
        <v>3</v>
      </c>
      <c r="B8" s="36" t="s">
        <v>157</v>
      </c>
      <c r="C8" s="36"/>
    </row>
    <row r="9" spans="1:3" x14ac:dyDescent="0.25">
      <c r="A9" s="5" t="s">
        <v>4</v>
      </c>
      <c r="B9" s="36" t="s">
        <v>137</v>
      </c>
      <c r="C9" s="36"/>
    </row>
    <row r="10" spans="1:3" x14ac:dyDescent="0.25">
      <c r="A10" s="5" t="s">
        <v>5</v>
      </c>
      <c r="B10" s="36" t="s">
        <v>138</v>
      </c>
      <c r="C10" s="36"/>
    </row>
    <row r="11" spans="1:3" ht="23.25" customHeight="1" x14ac:dyDescent="0.25">
      <c r="A11" s="5" t="s">
        <v>26</v>
      </c>
      <c r="B11" s="37" t="s">
        <v>139</v>
      </c>
      <c r="C11" s="38"/>
    </row>
    <row r="12" spans="1:3" x14ac:dyDescent="0.25">
      <c r="A12" s="46" t="s">
        <v>115</v>
      </c>
      <c r="B12" s="36" t="s">
        <v>156</v>
      </c>
      <c r="C12" s="40"/>
    </row>
    <row r="13" spans="1:3" ht="30" customHeight="1" x14ac:dyDescent="0.25">
      <c r="A13" s="46"/>
      <c r="B13" s="40"/>
      <c r="C13" s="40"/>
    </row>
    <row r="14" spans="1:3" ht="90" customHeight="1" x14ac:dyDescent="0.25">
      <c r="A14" s="46"/>
      <c r="B14" s="40"/>
      <c r="C14" s="40"/>
    </row>
    <row r="15" spans="1:3" ht="30" x14ac:dyDescent="0.25">
      <c r="A15" s="5" t="s">
        <v>42</v>
      </c>
      <c r="B15" s="49">
        <v>2005102312</v>
      </c>
      <c r="C15" s="50"/>
    </row>
    <row r="16" spans="1:3" ht="33.75" customHeight="1" x14ac:dyDescent="0.25">
      <c r="A16" s="51" t="s">
        <v>43</v>
      </c>
      <c r="B16" s="52" t="s">
        <v>44</v>
      </c>
      <c r="C16" s="52"/>
    </row>
    <row r="17" spans="1:3" ht="33.75" customHeight="1" x14ac:dyDescent="0.25">
      <c r="A17" s="51"/>
      <c r="B17" s="11" t="s">
        <v>45</v>
      </c>
      <c r="C17" s="6">
        <v>172102312</v>
      </c>
    </row>
    <row r="18" spans="1:3" ht="33.75" customHeight="1" x14ac:dyDescent="0.25">
      <c r="A18" s="51"/>
      <c r="B18" s="11" t="s">
        <v>46</v>
      </c>
      <c r="C18" s="6">
        <v>13000000</v>
      </c>
    </row>
    <row r="19" spans="1:3" x14ac:dyDescent="0.25">
      <c r="A19" s="51"/>
      <c r="B19" s="53" t="s">
        <v>47</v>
      </c>
      <c r="C19" s="54"/>
    </row>
    <row r="20" spans="1:3" x14ac:dyDescent="0.25">
      <c r="A20" s="51"/>
      <c r="B20" s="11" t="s">
        <v>108</v>
      </c>
      <c r="C20" s="6">
        <v>1820000000</v>
      </c>
    </row>
    <row r="21" spans="1:3" x14ac:dyDescent="0.25">
      <c r="A21" s="51"/>
      <c r="B21" s="11" t="s">
        <v>131</v>
      </c>
      <c r="C21" s="6"/>
    </row>
    <row r="22" spans="1:3" x14ac:dyDescent="0.25">
      <c r="A22" s="51"/>
      <c r="B22" s="53" t="s">
        <v>104</v>
      </c>
      <c r="C22" s="54"/>
    </row>
    <row r="23" spans="1:3" x14ac:dyDescent="0.25">
      <c r="A23" s="51"/>
      <c r="B23" s="11"/>
      <c r="C23" s="16"/>
    </row>
    <row r="24" spans="1:3" x14ac:dyDescent="0.25">
      <c r="A24" s="5" t="s">
        <v>6</v>
      </c>
      <c r="B24" s="40" t="s">
        <v>146</v>
      </c>
      <c r="C24" s="40"/>
    </row>
    <row r="25" spans="1:3" x14ac:dyDescent="0.25">
      <c r="A25" s="5" t="s">
        <v>7</v>
      </c>
      <c r="B25" s="40" t="s">
        <v>140</v>
      </c>
      <c r="C25" s="40"/>
    </row>
    <row r="26" spans="1:3" x14ac:dyDescent="0.25">
      <c r="A26" s="5" t="s">
        <v>8</v>
      </c>
      <c r="B26" s="40" t="s">
        <v>145</v>
      </c>
      <c r="C26" s="40"/>
    </row>
    <row r="27" spans="1:3" x14ac:dyDescent="0.25">
      <c r="A27" s="5" t="s">
        <v>38</v>
      </c>
      <c r="B27" s="47" t="s">
        <v>141</v>
      </c>
      <c r="C27" s="48"/>
    </row>
    <row r="28" spans="1:3" x14ac:dyDescent="0.25">
      <c r="A28" s="5" t="s">
        <v>9</v>
      </c>
      <c r="B28" s="45" t="s">
        <v>142</v>
      </c>
      <c r="C28" s="45"/>
    </row>
    <row r="29" spans="1:3" x14ac:dyDescent="0.25">
      <c r="A29" s="5" t="s">
        <v>10</v>
      </c>
      <c r="B29" s="40" t="s">
        <v>143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85" zoomScaleNormal="85"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36</v>
      </c>
      <c r="B1" s="55"/>
      <c r="C1" s="55"/>
    </row>
    <row r="2" spans="1:3" x14ac:dyDescent="0.25">
      <c r="A2" s="13" t="s">
        <v>24</v>
      </c>
      <c r="B2" s="56" t="s">
        <v>159</v>
      </c>
      <c r="C2" s="57"/>
    </row>
    <row r="3" spans="1:3" x14ac:dyDescent="0.25">
      <c r="A3" s="5" t="s">
        <v>11</v>
      </c>
      <c r="B3" s="40"/>
      <c r="C3" s="40"/>
    </row>
    <row r="4" spans="1:3" x14ac:dyDescent="0.25">
      <c r="A4" s="5" t="s">
        <v>0</v>
      </c>
      <c r="B4" s="40"/>
      <c r="C4" s="40"/>
    </row>
    <row r="5" spans="1:3" x14ac:dyDescent="0.25">
      <c r="A5" s="5" t="s">
        <v>105</v>
      </c>
      <c r="B5" s="40"/>
      <c r="C5" s="40"/>
    </row>
    <row r="6" spans="1:3" x14ac:dyDescent="0.25">
      <c r="A6" s="5" t="s">
        <v>1</v>
      </c>
      <c r="B6" s="40"/>
      <c r="C6" s="40"/>
    </row>
    <row r="7" spans="1:3" x14ac:dyDescent="0.25">
      <c r="A7" s="5" t="s">
        <v>106</v>
      </c>
      <c r="B7" s="40" t="s">
        <v>147</v>
      </c>
      <c r="C7" s="40"/>
    </row>
    <row r="8" spans="1:3" x14ac:dyDescent="0.25">
      <c r="A8" s="13" t="s">
        <v>25</v>
      </c>
      <c r="B8" s="40">
        <v>22381458</v>
      </c>
      <c r="C8" s="40"/>
    </row>
    <row r="9" spans="1:3" x14ac:dyDescent="0.25">
      <c r="A9" s="13" t="s">
        <v>26</v>
      </c>
      <c r="B9" s="40" t="s">
        <v>148</v>
      </c>
      <c r="C9" s="40"/>
    </row>
    <row r="10" spans="1:3" x14ac:dyDescent="0.25">
      <c r="A10" s="13" t="s">
        <v>73</v>
      </c>
      <c r="B10" s="56">
        <v>1000000000</v>
      </c>
      <c r="C10" s="58"/>
    </row>
    <row r="11" spans="1:3" x14ac:dyDescent="0.25">
      <c r="A11" s="13" t="s">
        <v>111</v>
      </c>
      <c r="B11" s="59" t="s">
        <v>149</v>
      </c>
      <c r="C11" s="57"/>
    </row>
    <row r="12" spans="1:3" x14ac:dyDescent="0.25">
      <c r="A12" s="13" t="s">
        <v>56</v>
      </c>
      <c r="B12" s="43" t="s">
        <v>65</v>
      </c>
      <c r="C12" s="44"/>
    </row>
    <row r="13" spans="1:3" x14ac:dyDescent="0.25">
      <c r="A13" s="13" t="s">
        <v>27</v>
      </c>
      <c r="B13" s="40" t="s">
        <v>150</v>
      </c>
      <c r="C13" s="40"/>
    </row>
    <row r="14" spans="1:3" x14ac:dyDescent="0.25">
      <c r="A14" s="13" t="s">
        <v>28</v>
      </c>
      <c r="B14" s="40" t="s">
        <v>32</v>
      </c>
      <c r="C14" s="40"/>
    </row>
    <row r="15" spans="1:3" x14ac:dyDescent="0.25">
      <c r="A15" s="13" t="s">
        <v>29</v>
      </c>
      <c r="B15" s="40" t="s">
        <v>31</v>
      </c>
      <c r="C15" s="40"/>
    </row>
    <row r="16" spans="1:3" x14ac:dyDescent="0.25">
      <c r="A16" s="60" t="s">
        <v>30</v>
      </c>
      <c r="B16" s="40"/>
      <c r="C16" s="40"/>
    </row>
    <row r="17" spans="1:3" x14ac:dyDescent="0.25">
      <c r="A17" s="61"/>
      <c r="B17" s="9" t="s">
        <v>35</v>
      </c>
      <c r="C17" s="10" t="s">
        <v>14</v>
      </c>
    </row>
    <row r="18" spans="1:3" x14ac:dyDescent="0.25">
      <c r="A18" s="61"/>
      <c r="B18" s="11"/>
      <c r="C18" s="11"/>
    </row>
    <row r="19" spans="1:3" x14ac:dyDescent="0.25">
      <c r="A19" s="61"/>
      <c r="B19" s="11"/>
      <c r="C19" s="11"/>
    </row>
    <row r="20" spans="1:3" x14ac:dyDescent="0.25">
      <c r="A20" s="61"/>
      <c r="B20" s="11"/>
      <c r="C20" s="11"/>
    </row>
    <row r="21" spans="1:3" x14ac:dyDescent="0.25">
      <c r="A21" s="13" t="s">
        <v>23</v>
      </c>
      <c r="B21" s="40"/>
      <c r="C21" s="40"/>
    </row>
    <row r="22" spans="1:3" x14ac:dyDescent="0.25">
      <c r="A22" s="13" t="s">
        <v>57</v>
      </c>
      <c r="B22" s="43"/>
      <c r="C22" s="44"/>
    </row>
    <row r="23" spans="1:3" x14ac:dyDescent="0.25">
      <c r="A23" s="13" t="s">
        <v>15</v>
      </c>
      <c r="B23" s="40" t="s">
        <v>22</v>
      </c>
      <c r="C23" s="40"/>
    </row>
    <row r="24" spans="1:3" x14ac:dyDescent="0.25">
      <c r="A24" s="13" t="s">
        <v>71</v>
      </c>
      <c r="B24" s="40"/>
      <c r="C24" s="40"/>
    </row>
    <row r="25" spans="1:3" x14ac:dyDescent="0.25">
      <c r="A25" s="13" t="s">
        <v>34</v>
      </c>
      <c r="B25" s="40"/>
      <c r="C25" s="40"/>
    </row>
    <row r="26" spans="1:3" x14ac:dyDescent="0.25">
      <c r="A26" s="12" t="s">
        <v>72</v>
      </c>
      <c r="B26" s="40" t="s">
        <v>32</v>
      </c>
      <c r="C26" s="40"/>
    </row>
    <row r="27" spans="1:3" x14ac:dyDescent="0.25">
      <c r="A27" s="62" t="s">
        <v>60</v>
      </c>
      <c r="B27" s="62"/>
      <c r="C27" s="62"/>
    </row>
    <row r="28" spans="1:3" ht="14.45" customHeight="1" x14ac:dyDescent="0.25">
      <c r="A28" s="59" t="s">
        <v>33</v>
      </c>
      <c r="B28" s="63"/>
      <c r="C28" s="31"/>
    </row>
    <row r="29" spans="1:3" ht="14.45" customHeight="1" x14ac:dyDescent="0.25">
      <c r="A29" s="64" t="s">
        <v>132</v>
      </c>
      <c r="B29" s="65"/>
      <c r="C29" s="31"/>
    </row>
    <row r="30" spans="1:3" ht="14.45" customHeight="1" x14ac:dyDescent="0.25">
      <c r="A30" s="64" t="s">
        <v>151</v>
      </c>
      <c r="B30" s="65"/>
      <c r="C30" s="32"/>
    </row>
    <row r="31" spans="1:3" ht="14.45" customHeight="1" x14ac:dyDescent="0.25">
      <c r="A31" s="64" t="s">
        <v>13</v>
      </c>
      <c r="B31" s="65"/>
      <c r="C31" s="31"/>
    </row>
    <row r="32" spans="1:3" x14ac:dyDescent="0.25">
      <c r="A32" s="64" t="s">
        <v>152</v>
      </c>
      <c r="B32" s="65"/>
      <c r="C32" s="31"/>
    </row>
    <row r="33" spans="1:3" ht="14.45" customHeight="1" x14ac:dyDescent="0.25">
      <c r="C33" s="31"/>
    </row>
    <row r="34" spans="1:3" ht="14.45" customHeight="1" x14ac:dyDescent="0.25">
      <c r="A34" s="64" t="s">
        <v>90</v>
      </c>
      <c r="B34" s="65"/>
      <c r="C34" s="33"/>
    </row>
    <row r="35" spans="1:3" x14ac:dyDescent="0.25">
      <c r="A35" s="59" t="s">
        <v>102</v>
      </c>
      <c r="B35" s="63"/>
      <c r="C35" s="34"/>
    </row>
    <row r="36" spans="1:3" x14ac:dyDescent="0.25">
      <c r="A36" s="67" t="s">
        <v>84</v>
      </c>
      <c r="B36" s="67"/>
      <c r="C36" s="67"/>
    </row>
    <row r="37" spans="1:3" x14ac:dyDescent="0.25">
      <c r="A37" s="66" t="s">
        <v>85</v>
      </c>
      <c r="B37" s="66"/>
      <c r="C37" s="11"/>
    </row>
    <row r="38" spans="1:3" x14ac:dyDescent="0.25">
      <c r="A38" s="66" t="s">
        <v>86</v>
      </c>
      <c r="B38" s="66"/>
      <c r="C38" s="11"/>
    </row>
    <row r="39" spans="1:3" x14ac:dyDescent="0.25">
      <c r="A39" s="66" t="s">
        <v>87</v>
      </c>
      <c r="B39" s="66"/>
      <c r="C39" s="11" t="s">
        <v>153</v>
      </c>
    </row>
    <row r="40" spans="1:3" x14ac:dyDescent="0.25">
      <c r="A40" s="66" t="s">
        <v>88</v>
      </c>
      <c r="B40" s="66"/>
      <c r="C40" s="11"/>
    </row>
    <row r="41" spans="1:3" x14ac:dyDescent="0.25">
      <c r="A41" s="66" t="s">
        <v>89</v>
      </c>
      <c r="B41" s="66"/>
      <c r="C41" s="11"/>
    </row>
    <row r="42" spans="1:3" x14ac:dyDescent="0.25">
      <c r="A42" s="66" t="s">
        <v>91</v>
      </c>
      <c r="B42" s="66"/>
      <c r="C42" s="11"/>
    </row>
    <row r="43" spans="1:3" x14ac:dyDescent="0.25">
      <c r="A43" s="66" t="s">
        <v>92</v>
      </c>
      <c r="B43" s="66"/>
      <c r="C43" s="11"/>
    </row>
    <row r="44" spans="1:3" x14ac:dyDescent="0.25">
      <c r="A44" s="66" t="s">
        <v>93</v>
      </c>
      <c r="B44" s="66"/>
      <c r="C44" s="11"/>
    </row>
    <row r="45" spans="1:3" x14ac:dyDescent="0.25">
      <c r="A45" s="66" t="s">
        <v>94</v>
      </c>
      <c r="B45" s="66"/>
      <c r="C45" s="11"/>
    </row>
    <row r="46" spans="1:3" x14ac:dyDescent="0.25">
      <c r="A46" s="66" t="s">
        <v>95</v>
      </c>
      <c r="B46" s="66"/>
      <c r="C46" s="11"/>
    </row>
    <row r="47" spans="1:3" x14ac:dyDescent="0.25">
      <c r="A47" s="66" t="s">
        <v>96</v>
      </c>
      <c r="B47" s="66"/>
      <c r="C47" s="11" t="s">
        <v>153</v>
      </c>
    </row>
    <row r="48" spans="1:3" x14ac:dyDescent="0.25">
      <c r="A48" s="66" t="s">
        <v>97</v>
      </c>
      <c r="B48" s="66"/>
      <c r="C48" s="11"/>
    </row>
    <row r="49" spans="1:3" x14ac:dyDescent="0.25">
      <c r="A49" s="66" t="s">
        <v>98</v>
      </c>
      <c r="B49" s="66"/>
      <c r="C49" s="11"/>
    </row>
    <row r="50" spans="1:3" x14ac:dyDescent="0.25">
      <c r="A50" s="66" t="s">
        <v>99</v>
      </c>
      <c r="B50" s="66"/>
      <c r="C50" s="11"/>
    </row>
    <row r="51" spans="1:3" x14ac:dyDescent="0.25">
      <c r="A51" s="66" t="s">
        <v>100</v>
      </c>
      <c r="B51" s="66"/>
      <c r="C51" s="11" t="s">
        <v>153</v>
      </c>
    </row>
    <row r="52" spans="1:3" x14ac:dyDescent="0.25">
      <c r="A52" s="66" t="s">
        <v>101</v>
      </c>
      <c r="B52" s="66"/>
      <c r="C52" s="11"/>
    </row>
    <row r="53" spans="1:3" x14ac:dyDescent="0.25">
      <c r="A53" s="68"/>
      <c r="B53" s="68"/>
      <c r="C53" s="11"/>
    </row>
  </sheetData>
  <mergeCells count="49">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39</v>
      </c>
      <c r="B1" s="55"/>
      <c r="C1" s="55"/>
    </row>
    <row r="2" spans="1:6" x14ac:dyDescent="0.25">
      <c r="A2" s="20" t="s">
        <v>24</v>
      </c>
      <c r="B2" s="85" t="s">
        <v>159</v>
      </c>
      <c r="C2" s="86"/>
    </row>
    <row r="3" spans="1:6" x14ac:dyDescent="0.25">
      <c r="A3" s="21" t="s">
        <v>11</v>
      </c>
      <c r="B3" s="87" t="s">
        <v>133</v>
      </c>
      <c r="C3" s="88"/>
    </row>
    <row r="4" spans="1:6" x14ac:dyDescent="0.25">
      <c r="A4" s="21" t="s">
        <v>0</v>
      </c>
      <c r="B4" s="88" t="s">
        <v>134</v>
      </c>
      <c r="C4" s="88"/>
    </row>
    <row r="5" spans="1:6" x14ac:dyDescent="0.25">
      <c r="A5" s="21" t="s">
        <v>105</v>
      </c>
      <c r="B5" s="88" t="s">
        <v>135</v>
      </c>
      <c r="C5" s="88"/>
    </row>
    <row r="6" spans="1:6" ht="14.45" customHeight="1" x14ac:dyDescent="0.25">
      <c r="A6" s="21" t="s">
        <v>1</v>
      </c>
      <c r="B6" s="88" t="s">
        <v>144</v>
      </c>
      <c r="C6" s="88"/>
    </row>
    <row r="7" spans="1:6" x14ac:dyDescent="0.25">
      <c r="A7" s="21" t="s">
        <v>106</v>
      </c>
      <c r="B7" s="88" t="s">
        <v>154</v>
      </c>
      <c r="C7" s="88"/>
    </row>
    <row r="8" spans="1:6" ht="30" x14ac:dyDescent="0.25">
      <c r="A8" s="21" t="s">
        <v>42</v>
      </c>
      <c r="B8" s="81">
        <v>2005102312</v>
      </c>
      <c r="C8" s="82"/>
    </row>
    <row r="9" spans="1:6" x14ac:dyDescent="0.25">
      <c r="A9" s="89" t="s">
        <v>43</v>
      </c>
      <c r="B9" s="72" t="s">
        <v>44</v>
      </c>
      <c r="C9" s="73"/>
    </row>
    <row r="10" spans="1:6" x14ac:dyDescent="0.25">
      <c r="A10" s="89"/>
      <c r="B10" s="22" t="s">
        <v>45</v>
      </c>
      <c r="C10" s="19">
        <f>'GENERALES NOTA 322'!C17</f>
        <v>172102312</v>
      </c>
    </row>
    <row r="11" spans="1:6" x14ac:dyDescent="0.25">
      <c r="A11" s="89"/>
      <c r="B11" s="22" t="s">
        <v>46</v>
      </c>
      <c r="C11" s="35">
        <v>13000000</v>
      </c>
    </row>
    <row r="12" spans="1:6" x14ac:dyDescent="0.25">
      <c r="A12" s="89"/>
      <c r="B12" s="72"/>
      <c r="C12" s="73"/>
    </row>
    <row r="13" spans="1:6" x14ac:dyDescent="0.25">
      <c r="A13" s="89"/>
      <c r="B13" s="22" t="s">
        <v>108</v>
      </c>
      <c r="C13" s="24">
        <v>1820000000</v>
      </c>
    </row>
    <row r="14" spans="1:6" x14ac:dyDescent="0.25">
      <c r="A14" s="89"/>
      <c r="B14" s="85" t="s">
        <v>124</v>
      </c>
      <c r="C14" s="86"/>
      <c r="E14" t="s">
        <v>55</v>
      </c>
      <c r="F14" s="17">
        <v>0.7</v>
      </c>
    </row>
    <row r="15" spans="1:6" x14ac:dyDescent="0.25">
      <c r="A15" s="23" t="s">
        <v>40</v>
      </c>
      <c r="B15" s="27"/>
      <c r="C15" s="27"/>
    </row>
    <row r="16" spans="1:6" ht="15" customHeight="1" x14ac:dyDescent="0.25">
      <c r="A16" s="21" t="s">
        <v>41</v>
      </c>
      <c r="B16" s="83" t="s">
        <v>158</v>
      </c>
      <c r="C16" s="84"/>
    </row>
    <row r="17" spans="1:3" ht="28.5" customHeight="1" x14ac:dyDescent="0.25">
      <c r="A17" s="14" t="s">
        <v>48</v>
      </c>
      <c r="B17" s="74">
        <f>((C19+C20+C22+C23)-C26)*C25*C27</f>
        <v>520000000</v>
      </c>
      <c r="C17" s="74"/>
    </row>
    <row r="18" spans="1:3" x14ac:dyDescent="0.25">
      <c r="A18" s="23" t="s">
        <v>49</v>
      </c>
      <c r="B18" s="75" t="s">
        <v>44</v>
      </c>
      <c r="C18" s="76"/>
    </row>
    <row r="19" spans="1:3" x14ac:dyDescent="0.25">
      <c r="A19" s="70"/>
      <c r="B19" s="22" t="s">
        <v>45</v>
      </c>
      <c r="C19" s="19">
        <v>0</v>
      </c>
    </row>
    <row r="20" spans="1:3" x14ac:dyDescent="0.25">
      <c r="A20" s="71"/>
      <c r="B20" s="22" t="s">
        <v>46</v>
      </c>
      <c r="C20" s="19">
        <v>0</v>
      </c>
    </row>
    <row r="21" spans="1:3" x14ac:dyDescent="0.25">
      <c r="A21" s="71"/>
      <c r="B21" s="72" t="s">
        <v>47</v>
      </c>
      <c r="C21" s="73"/>
    </row>
    <row r="22" spans="1:3" x14ac:dyDescent="0.25">
      <c r="A22" s="71"/>
      <c r="B22" s="22" t="s">
        <v>108</v>
      </c>
      <c r="C22" s="19">
        <v>650000000</v>
      </c>
    </row>
    <row r="23" spans="1:3" ht="45" x14ac:dyDescent="0.25">
      <c r="A23" s="71"/>
      <c r="B23" s="22" t="s">
        <v>109</v>
      </c>
      <c r="C23" s="19">
        <v>0</v>
      </c>
    </row>
    <row r="24" spans="1:3" x14ac:dyDescent="0.25">
      <c r="A24" s="71"/>
      <c r="B24" s="72" t="s">
        <v>110</v>
      </c>
      <c r="C24" s="73"/>
    </row>
    <row r="25" spans="1:3" x14ac:dyDescent="0.25">
      <c r="A25" s="25"/>
      <c r="B25" s="22" t="s">
        <v>122</v>
      </c>
      <c r="C25" s="26">
        <v>1</v>
      </c>
    </row>
    <row r="26" spans="1:3" x14ac:dyDescent="0.25">
      <c r="A26" s="27"/>
      <c r="B26" s="22" t="s">
        <v>111</v>
      </c>
      <c r="C26" s="28">
        <v>130000000</v>
      </c>
    </row>
    <row r="27" spans="1:3" x14ac:dyDescent="0.25">
      <c r="A27" s="27"/>
      <c r="B27" s="22" t="s">
        <v>130</v>
      </c>
      <c r="C27" s="26">
        <v>1</v>
      </c>
    </row>
    <row r="28" spans="1:3" x14ac:dyDescent="0.25">
      <c r="A28" s="18" t="s">
        <v>103</v>
      </c>
      <c r="B28" s="74">
        <f>IFERROR(B17*(VLOOKUP(B14,Hoja2!$G$1:$H$6,2,0)),16666)</f>
        <v>130000000</v>
      </c>
      <c r="C28" s="74"/>
    </row>
    <row r="29" spans="1:3" ht="30" x14ac:dyDescent="0.25">
      <c r="A29" s="21" t="s">
        <v>50</v>
      </c>
      <c r="B29" s="77" t="s">
        <v>160</v>
      </c>
      <c r="C29" s="78"/>
    </row>
    <row r="30" spans="1:3" ht="30" x14ac:dyDescent="0.25">
      <c r="A30" s="21" t="s">
        <v>51</v>
      </c>
      <c r="B30" s="79" t="s">
        <v>155</v>
      </c>
      <c r="C30" s="80"/>
    </row>
    <row r="31" spans="1:3" ht="18.75" x14ac:dyDescent="0.25">
      <c r="A31" s="29" t="s">
        <v>112</v>
      </c>
      <c r="B31" s="29"/>
      <c r="C31" s="29"/>
    </row>
    <row r="32" spans="1:3" x14ac:dyDescent="0.25">
      <c r="A32" s="30" t="s">
        <v>113</v>
      </c>
      <c r="B32" s="69"/>
      <c r="C32" s="69"/>
    </row>
    <row r="33" spans="1:3" x14ac:dyDescent="0.25">
      <c r="A33" s="30" t="s">
        <v>114</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4:C14"/>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B14:C14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52</v>
      </c>
      <c r="B1" s="55"/>
      <c r="C1" s="55"/>
    </row>
    <row r="2" spans="1:3" ht="17.100000000000001" customHeight="1" x14ac:dyDescent="0.25">
      <c r="A2" s="13" t="s">
        <v>24</v>
      </c>
      <c r="B2" s="56" t="str">
        <f>'[2]AUTOS NOTA 321'!B2:C2</f>
        <v xml:space="preserve">SINIESTRO   LEGIS </v>
      </c>
      <c r="C2" s="57"/>
    </row>
    <row r="3" spans="1:3" ht="15.95" customHeight="1" x14ac:dyDescent="0.25">
      <c r="A3" s="5" t="s">
        <v>11</v>
      </c>
      <c r="B3" s="40" t="str">
        <f>'GENERALES NOTA 322'!B2:C2</f>
        <v xml:space="preserve"> 73001333301020220005900</v>
      </c>
      <c r="C3" s="40"/>
    </row>
    <row r="4" spans="1:3" x14ac:dyDescent="0.25">
      <c r="A4" s="5" t="s">
        <v>0</v>
      </c>
      <c r="B4" s="40" t="str">
        <f>'GENERALES NOTA 322'!B3:C3</f>
        <v>JUZGADO DÉCIMO ADMINISTRATIVO ORAL DEL CIRCUITO DE IBAGUÉ-TOLIMA</v>
      </c>
      <c r="C4" s="40"/>
    </row>
    <row r="5" spans="1:3" ht="29.1" customHeight="1" x14ac:dyDescent="0.25">
      <c r="A5" s="5" t="s">
        <v>105</v>
      </c>
      <c r="B5" s="40" t="str">
        <f>'GENERALES NOTA 322'!B4:C4</f>
        <v>HOSPITAL FEDERICO LLERAS ACOSTA, HOSPITAL SAN FRANCISCO E.S.E., EPS MEDIMAS y GOBERNACIÓN DEL TOLIMA-SECRETARÍA DE SALUD DEPARTAMENTAL</v>
      </c>
      <c r="C5" s="40"/>
    </row>
    <row r="6" spans="1:3" x14ac:dyDescent="0.25">
      <c r="A6" s="5" t="s">
        <v>1</v>
      </c>
      <c r="B6" s="40" t="str">
        <f>'GENERALES NOTA 322'!B5:C5</f>
        <v>MARIA SUMILDE JARAMILLO RINCÓN (MADRE Y ABUELA), POR SUCESIÓN FERNNANDO RAMIREZ (PADRE Y ABUELO), ALEX FERNANDO RAMIREZ JARAMILLO (HERMANO Y TIO), MARTHA YAMILE RAMÍREZ JARAMILLO (HERMANA Y TÍA), JEIDY NAYIBE RAMÍREZ JARAMILLO (HERMANA Y TÍA), VIVIANA CONSUELO RAMÍREZ JARAMILLO (HERMANA Y TÍA) y YAN CARLOS AGUILAR RAMÍREZ (HIJO Y HERMANO)</v>
      </c>
      <c r="C6" s="40"/>
    </row>
    <row r="7" spans="1:3" ht="43.5" customHeight="1" x14ac:dyDescent="0.25">
      <c r="A7" s="5" t="s">
        <v>106</v>
      </c>
      <c r="B7" s="40" t="str">
        <f>'GENERALES NOTA 322'!B6:C6</f>
        <v>LLAMADA EN GARANTIA</v>
      </c>
      <c r="C7" s="40"/>
    </row>
    <row r="8" spans="1:3" x14ac:dyDescent="0.25">
      <c r="A8" s="5" t="s">
        <v>116</v>
      </c>
      <c r="B8" s="40"/>
      <c r="C8" s="40"/>
    </row>
    <row r="9" spans="1:3" x14ac:dyDescent="0.25">
      <c r="A9" s="15" t="s">
        <v>49</v>
      </c>
      <c r="B9" s="90"/>
      <c r="C9" s="90"/>
    </row>
    <row r="10" spans="1:3" x14ac:dyDescent="0.25">
      <c r="A10" s="15" t="s">
        <v>117</v>
      </c>
      <c r="B10" s="40"/>
      <c r="C10" s="40"/>
    </row>
    <row r="11" spans="1:3" ht="30" x14ac:dyDescent="0.25">
      <c r="A11" s="15" t="s">
        <v>118</v>
      </c>
      <c r="B11" s="91"/>
      <c r="C11" s="68"/>
    </row>
    <row r="12" spans="1:3" ht="60" x14ac:dyDescent="0.25">
      <c r="A12" s="5" t="s">
        <v>61</v>
      </c>
      <c r="B12" s="40"/>
      <c r="C12" s="40"/>
    </row>
    <row r="13" spans="1:3" ht="60" x14ac:dyDescent="0.25">
      <c r="A13" s="5" t="s">
        <v>62</v>
      </c>
      <c r="B13" s="40"/>
      <c r="C13" s="40"/>
    </row>
    <row r="14" spans="1:3" x14ac:dyDescent="0.25">
      <c r="A14" s="5" t="s">
        <v>63</v>
      </c>
      <c r="B14" s="11"/>
      <c r="C14" s="11"/>
    </row>
    <row r="15" spans="1:3" x14ac:dyDescent="0.25">
      <c r="A15" s="15" t="s">
        <v>119</v>
      </c>
      <c r="B15" s="40"/>
      <c r="C15" s="40"/>
    </row>
    <row r="16" spans="1:3" x14ac:dyDescent="0.25">
      <c r="A16" s="11" t="s">
        <v>120</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121</v>
      </c>
    </row>
    <row r="2" spans="1:1" x14ac:dyDescent="0.25">
      <c r="A2" t="s">
        <v>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56</v>
      </c>
      <c r="B1" t="s">
        <v>31</v>
      </c>
      <c r="C1" s="8" t="s">
        <v>30</v>
      </c>
      <c r="D1" s="8" t="s">
        <v>57</v>
      </c>
      <c r="E1" s="3" t="s">
        <v>15</v>
      </c>
      <c r="F1" s="2" t="s">
        <v>55</v>
      </c>
      <c r="G1" s="2" t="s">
        <v>123</v>
      </c>
      <c r="H1" s="4">
        <v>0.7</v>
      </c>
      <c r="I1" t="s">
        <v>12</v>
      </c>
      <c r="J1" t="s">
        <v>78</v>
      </c>
      <c r="L1" t="s">
        <v>129</v>
      </c>
    </row>
    <row r="2" spans="1:12" x14ac:dyDescent="0.25">
      <c r="A2" t="s">
        <v>64</v>
      </c>
      <c r="B2" t="s">
        <v>32</v>
      </c>
      <c r="C2" t="s">
        <v>68</v>
      </c>
      <c r="D2" s="2" t="s">
        <v>58</v>
      </c>
      <c r="E2" s="1" t="s">
        <v>18</v>
      </c>
      <c r="F2" s="2" t="s">
        <v>53</v>
      </c>
      <c r="G2" s="2" t="s">
        <v>124</v>
      </c>
      <c r="H2" s="4">
        <v>0.25</v>
      </c>
      <c r="I2" t="s">
        <v>74</v>
      </c>
      <c r="J2" t="s">
        <v>79</v>
      </c>
      <c r="L2" t="s">
        <v>107</v>
      </c>
    </row>
    <row r="3" spans="1:12" x14ac:dyDescent="0.25">
      <c r="A3" t="s">
        <v>65</v>
      </c>
      <c r="C3" t="s">
        <v>69</v>
      </c>
      <c r="D3" s="2" t="s">
        <v>59</v>
      </c>
      <c r="E3" s="1" t="s">
        <v>19</v>
      </c>
      <c r="F3" s="2" t="s">
        <v>54</v>
      </c>
      <c r="G3" s="2" t="s">
        <v>125</v>
      </c>
      <c r="H3" s="4">
        <v>0.55000000000000004</v>
      </c>
      <c r="I3" t="s">
        <v>75</v>
      </c>
      <c r="J3" t="s">
        <v>80</v>
      </c>
    </row>
    <row r="4" spans="1:12" x14ac:dyDescent="0.25">
      <c r="A4" t="s">
        <v>66</v>
      </c>
      <c r="C4" t="s">
        <v>70</v>
      </c>
      <c r="E4" s="1" t="s">
        <v>20</v>
      </c>
      <c r="G4" s="2" t="s">
        <v>126</v>
      </c>
      <c r="H4" s="4">
        <v>0.15</v>
      </c>
      <c r="I4" t="s">
        <v>76</v>
      </c>
      <c r="J4" t="s">
        <v>81</v>
      </c>
    </row>
    <row r="5" spans="1:12" x14ac:dyDescent="0.25">
      <c r="A5" t="s">
        <v>67</v>
      </c>
      <c r="E5" s="1" t="s">
        <v>16</v>
      </c>
      <c r="G5" s="2" t="s">
        <v>127</v>
      </c>
      <c r="H5" s="4">
        <v>0.7</v>
      </c>
      <c r="I5" t="s">
        <v>77</v>
      </c>
      <c r="J5" t="s">
        <v>82</v>
      </c>
    </row>
    <row r="6" spans="1:12" x14ac:dyDescent="0.25">
      <c r="E6" s="1" t="s">
        <v>17</v>
      </c>
      <c r="G6" s="2" t="s">
        <v>128</v>
      </c>
      <c r="H6" s="4">
        <v>0.3</v>
      </c>
      <c r="J6" t="s">
        <v>83</v>
      </c>
    </row>
    <row r="7" spans="1:12" x14ac:dyDescent="0.25">
      <c r="E7" s="1" t="s">
        <v>22</v>
      </c>
      <c r="G7" s="2" t="s">
        <v>53</v>
      </c>
    </row>
    <row r="8" spans="1:12" x14ac:dyDescent="0.25">
      <c r="E8" s="1" t="s">
        <v>21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Marlyn Katherine Rodríguez Rincón</cp:lastModifiedBy>
  <dcterms:created xsi:type="dcterms:W3CDTF">2020-12-07T14:41:17Z</dcterms:created>
  <dcterms:modified xsi:type="dcterms:W3CDTF">2024-06-14T00:47:39Z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_AdHocReviewCycleID">
    <vt:i4>-543200930</vt:i4>
  </property>
  <property fmtid="{D5CDD505-2E9C-101B-9397-08002B2CF9AE}" pid="31" name="_NewReviewCycle">
    <vt:lpwstr/>
  </property>
  <property fmtid="{D5CDD505-2E9C-101B-9397-08002B2CF9AE}" pid="32" name="_EmailSubject">
    <vt:lpwstr>Envío  de antecedentes RAD 2022-00059-00</vt:lpwstr>
  </property>
  <property fmtid="{D5CDD505-2E9C-101B-9397-08002B2CF9AE}" pid="33" name="_AuthorEmail">
    <vt:lpwstr>angela.romero@allianz.co</vt:lpwstr>
  </property>
  <property fmtid="{D5CDD505-2E9C-101B-9397-08002B2CF9AE}" pid="34" name="_AuthorEmailDisplayName">
    <vt:lpwstr>Romero Garcia, Angela (ALLIANZ COLOMBIA)</vt:lpwstr>
  </property>
  <property fmtid="{D5CDD505-2E9C-101B-9397-08002B2CF9AE}" pid="35" name="_ReviewingToolsShownOnce">
    <vt:lpwstr/>
  </property>
</Properties>
</file>