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
    </mc:Choice>
  </mc:AlternateContent>
  <xr:revisionPtr revIDLastSave="7" documentId="13_ncr:1_{C60E513F-9CE0-421E-BA0E-CCA35755ADBD}" xr6:coauthVersionLast="47" xr6:coauthVersionMax="47" xr10:uidLastSave="{67DB77B7-7C24-484D-87FF-4BCA0FF4A503}"/>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<sst xmlns="http://schemas.openxmlformats.org/spreadsheetml/2006/main" count="190" uniqueCount="149">
  <si>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</si>
  <si>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</si>
  <si>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</si>
  <si>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</si>
  <si>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</si>
  <si>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</si>
  <si>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</si>
  <si>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</si>
  <si>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</si>
  <si>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</si>
  <si>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</si>
  <si>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</si>
  <si>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</si>
  <si>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</si>
  <si>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</si>
  <si>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</si>
  <si>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</si>
  <si>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</si>
  <si>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</si>
  <si>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</si>
  <si>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</si>
  <si>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</si>
  <si>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</si>
  <si>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</si>
  <si>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</si>
  <si>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</si>
  <si>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</si>
  <si>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</si>
  <si>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</si>
  <si>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</si>
  <si>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</si>
  <si>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</si>
  <si>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</si>
  <si>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</si>
  <si>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</si>
  <si>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</si>
  <si>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</si>
  <si>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</si>
  <si>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</si>
  <si>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</si>
  <si>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</si>
  <si>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</si>
  <si>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</si>
  <si>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</si>
  <si>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</si>
  <si>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</si>
  <si>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</si>
  <si>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</si>
  <si>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</si>
  <si>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</si>
  <si>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</si>
  <si>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</si>
  <si>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</si>
  <si>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</si>
  <si>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</si>
  <si>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</si>
  <si>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</si>
  <si>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</si>
  <si>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</si>
  <si>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</si>
  <si>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</si>
  <si>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</si>
  <si>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</si>
  <si>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</si>
  <si>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</si>
  <si>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</si>
  <si>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</si>
  <si>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</si>
  <si>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</si>
  <si>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</si>
  <si>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</si>
  <si>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</si>
  <si>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</si>
  <si>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</si>
  <si>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</si>
  <si>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</si>
  <si>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</si>
  <si>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</si>
  <si>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</si>
  <si>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</si>
  <si>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</si>
  <si>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</si>
  <si>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</si>
  <si>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</si>
  <si>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</si>
  <si>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</si>
  <si>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</si>
  <si>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</si>
  <si>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</si>
  <si>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</si>
  <si>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</si>
  <si>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</si>
  <si>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</si>
  <si>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</si>
  <si>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</si>
  <si>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</si>
  <si>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</si>
  <si>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</si>
  <si>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</si>
  <si>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</si>
  <si>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</si>
  <si>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</si>
  <si>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</si>
  <si>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</si>
  <si>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</si>
  <si>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</si>
  <si>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</si>
  <si>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</si>
  <si>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</si>
  <si>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</si>
  <si>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</si>
  <si>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</si>
  <si>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</si>
  <si>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</si>
  <si>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</si>
  <si>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</si>
  <si>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</si>
  <si>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</si>
  <si>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</si>
  <si>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</si>
  <si>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</si>
  <si>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</si>
  <si>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</si>
  <si>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</si>
  <si>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</si>
  <si>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</si>
  <si>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</si>
  <si>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</si>
  <si>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</si>
  <si>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</si>
  <si>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</si>
  <si>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</si>
  <si>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</si>
  <si>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</si>
  <si>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</si>
  <si>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</si>
  <si>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</si>
  <si>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</si>
  <si>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</si>
  <si>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</si>
  <si>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</si>
  <si>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</si>
  <si>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</si>
  <si>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</si>
  <si>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76001310502120230018800</t>
  </si>
  <si>
    <t>022 LABORAL CIRCUITO CALI</t>
  </si>
  <si>
    <t>SEGÚN LOS HECHOS DE LA DEMANDA, LA SEÑORA  GLEDYS BERMÚDEZ PIÑEROS, IDENTIFICADA CON LA C.C:  41.323.020, NACIÓ EL 29/09/1948, INICIÓ SU VINCULACIÓN LABORAL EL 1/06/1979 COTIZANDO PARA EL RPM, ADMINISTRADO POR EL OTRORA ISS, HOY COLPENSIONES, PARA LA FECHA DE ENTRADA EN VIGOR DE LA LEY 100 DE 1.993, CONTABA CON MÁS DE 45 AÑOS, CON LO CUAL CUMPLÍA CON EL REQUISITO PARA SER BENEFICIARIA DEL RÉGIMEN DE TRANSICIÓN DE LA LEY 100 DE 1993, EN EL MES DE ABRIL DE 1994 FUE TRASLADADA A LA AFP COLFONDOS S.A. EN EL PROCESO DE AFILIACIÓN, FUE ABORDADA POR UN PROMOTOR DE DICHA AFP QUIEN LA CONVENCIÓ DE REALIZAR LA AFILIACIÓN, ADUCIENDO QUE TENDRÍA UNA PENSIÓN DE VALOR SUPERIOR A LA QUE RECIBIRÍA EN EL ISS HOY COLPENSIONES, QUEDANDO ASÍ AFILIADA A ESA AFP. IGUALMANTE, NO LE EXPLICARON AL ACTOR LAS CONDICIONES LA AFILIACIÓN, NI MUCHOS MENOS SE LE HIZO UNA PROYECCIÓN PENSIONAL PARA IDENTIFICAR LAS VENTAJAS Y DESVENTAJAS DE LA AFILIACIÓN EN UN RÉGIMEN DE AHORRO INDIVIDUAL Y EL RÉGIMEN DE PRIMA MEDIA, Y TAMPOCO LE PROPORCIONARON INFORMACIÓN VERAZ Y COMPLETA RESPECTO A LAS CONSECUENCIAS NEGATIVA O POSITIVAS QUE TENDRÍA CON LA AFILIACIÓN AL RÉGIMEN DE AHORRO INDIVIDUAL CON SOLIDARIDAD (RAIS), ESPECIALMENTE EN LO RELACIONADO CON EL MONTO DE SU PENSIÓN. PARA EL MES DE SEPTIEMBRE DEL AÑO 2.004 RETORNÓ AL RPM ADMINISTRADO POR COLPENSIONES, EN APLICACIÓN DEL PRECEDENTE JUDICIAL DE LAS SENTENCIAS C – 789 DE 2002, C – 754 DE 2004, C – 1024 DE 2004, LA LEY 797 DE 2.003 Y EL DECRETO 3800 DE 2003. EL DÍA 12/11/2013 PRESENTÓ ANTE COLPENSIONES, RECLAMACIÓN ADMINISTRATIVA SOLICITANDO EL RECONOCIMIENTO Y PAGO DE LA PRESTACIÓN ECONÓMICA DE VEJEZ, SOLICITUD QUE FUE NEGADA BAJO EL ARGUMENTO DE ACREDITAR LAS SEMANAS MÍNIMAS PARA TAL BENEFICIO PENSIONAL, CONT RA LA ANTERIOR DECISIÓN, INTERPUSO LOS RECURSOS DE LEY, PARA LO CUAL COLPENSIONES EN RESOLUCIÓN DEL 10/06/2014 REVOCÓ LO DISPUESTO ANTERIORMENTE Y PROCEDIÓ A RECONOCER Y PAGAR LA PENSIÓN DE VEJEZ A LA ACTORA, SIN EMBARGO ESTA FUE RECONOCIDA DE CONFORMIDAD CON LO DISPUESTO POR EL ARTÍCULO 33 DE LA LEY 100 DE 1993, MODIFICADO POR EL ARTÍCULO 9 DE LA LEY 797 DE 2003, PERO ESTA, EN REALIDAD AFIRMA SER BENEFICIARIA DEL RÉGIMEN DE TRANSICIÓN, POR LO QUE SU PENSIÓN DEBE SER RECONOCIDA BAJO ESTE BENEFICIO, MISMO QUE FUE NEGADO POR HABER REALIZADO UN TRASLADO DE RÉGIMEN PENSIONAL.</t>
  </si>
  <si>
    <t>01/04/1994</t>
  </si>
  <si>
    <t>GLEDYS BERMUDEZ PIÑEROS. C.C:  41.323.020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</si>
</sst>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144</v>
      </c>
      <c r="C2" s="42"/>
    </row>
    <row r="3" spans="1:3" x14ac:dyDescent="0.25">
      <c r="A3" s="5" t="s">
        <v>0</v>
      </c>
      <c r="B3" s="43" t="s">
        <v>145</v>
      </c>
      <c r="C3" s="44"/>
    </row>
    <row r="4" spans="1:3" x14ac:dyDescent="0.25">
      <c r="A4" s="5" t="s">
        <v>109</v>
      </c>
      <c r="B4" s="43" t="s">
        <v>137</v>
      </c>
      <c r="C4" s="44"/>
    </row>
    <row r="5" spans="1:3" ht="14.45" customHeight="1" x14ac:dyDescent="0.25">
      <c r="A5" s="5" t="s">
        <v>1</v>
      </c>
      <c r="B5" s="36" t="s">
        <v>148</v>
      </c>
      <c r="C5" s="36"/>
    </row>
    <row r="6" spans="1:3" x14ac:dyDescent="0.25">
      <c r="A6" s="5" t="s">
        <v>110</v>
      </c>
      <c r="B6" s="40" t="s">
        <v>134</v>
      </c>
      <c r="C6" s="40"/>
    </row>
    <row r="7" spans="1:3" x14ac:dyDescent="0.25">
      <c r="A7" s="5" t="s">
        <v>2</v>
      </c>
      <c r="B7" s="40" t="s">
        <v>142</v>
      </c>
      <c r="C7" s="40"/>
    </row>
    <row r="8" spans="1:3" x14ac:dyDescent="0.25">
      <c r="A8" s="5" t="s">
        <v>3</v>
      </c>
      <c r="B8" s="35" t="s">
        <v>147</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146</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45436</v>
      </c>
      <c r="C27" s="48"/>
    </row>
    <row r="28" spans="1:3" x14ac:dyDescent="0.25">
      <c r="A28" s="5" t="s">
        <v>9</v>
      </c>
      <c r="B28" s="45">
        <v>45435</v>
      </c>
      <c r="C28" s="45"/>
    </row>
    <row r="29" spans="1:3" x14ac:dyDescent="0.25">
      <c r="A29" s="5" t="s">
        <v>10</v>
      </c>
      <c r="B29" s="45">
        <v>45450</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76001310502120230018800</v>
      </c>
      <c r="C3" s="40"/>
    </row>
    <row r="4" spans="1:3" x14ac:dyDescent="0.25">
      <c r="A4" s="5" t="s">
        <v>0</v>
      </c>
      <c r="B4" s="40" t="str">
        <f>'GENERALES NOTA 322'!B3:C3</f>
        <v>022 LABORAL CIRCUITO CALI</v>
      </c>
      <c r="C4" s="40"/>
    </row>
    <row r="5" spans="1:3" x14ac:dyDescent="0.25">
      <c r="A5" s="5" t="s">
        <v>109</v>
      </c>
      <c r="B5" s="40" t="str">
        <f>'GENERALES NOTA 322'!B4:C4</f>
        <v>COLFONDOS Y OTRO</v>
      </c>
      <c r="C5" s="40"/>
    </row>
    <row r="6" spans="1:3" x14ac:dyDescent="0.25">
      <c r="A6" s="5" t="s">
        <v>1</v>
      </c>
      <c r="B6" s="40" t="str">
        <f>'GENERALES NOTA 322'!B5:C5</f>
        <v>GLEDYS BERMUDEZ PIÑEROS. C.C:  41.323.020</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tr">
        <f>'[2]AUTOS NOTA 321'!B2:C2</f>
        <v xml:space="preserve">SINIESTRO   LEGIS </v>
      </c>
      <c r="C2" s="86"/>
    </row>
    <row r="3" spans="1:6" x14ac:dyDescent="0.25">
      <c r="A3" s="21" t="s">
        <v>11</v>
      </c>
      <c r="B3" s="87" t="str">
        <f>'GENERALES NOTA 322'!B2:C2</f>
        <v>76001310502120230018800</v>
      </c>
      <c r="C3" s="87"/>
    </row>
    <row r="4" spans="1:6" x14ac:dyDescent="0.25">
      <c r="A4" s="21" t="s">
        <v>0</v>
      </c>
      <c r="B4" s="87" t="str">
        <f>'GENERALES NOTA 322'!B3:C3</f>
        <v>022 LABORAL CIRCUITO CALI</v>
      </c>
      <c r="C4" s="87"/>
    </row>
    <row r="5" spans="1:6" x14ac:dyDescent="0.25">
      <c r="A5" s="21" t="s">
        <v>109</v>
      </c>
      <c r="B5" s="87" t="str">
        <f>'GENERALES NOTA 322'!B4:C4</f>
        <v>COLFONDOS Y OTRO</v>
      </c>
      <c r="C5" s="87"/>
    </row>
    <row r="6" spans="1:6" ht="14.45" customHeight="1" x14ac:dyDescent="0.25">
      <c r="A6" s="21" t="s">
        <v>1</v>
      </c>
      <c r="B6" s="87" t="str">
        <f>'GENERALES NOTA 322'!B5:C5</f>
        <v>GLEDYS BERMUDEZ PIÑEROS. C.C:  41.323.020</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128</v>
      </c>
      <c r="C15" s="86"/>
    </row>
    <row r="16" spans="1:6" ht="15" customHeight="1" x14ac:dyDescent="0.25">
      <c r="A16" s="21" t="s">
        <v>45</v>
      </c>
      <c r="B16" s="83"/>
      <c r="C16" s="84"/>
    </row>
    <row r="17" spans="1:3" ht="28.5" customHeight="1" x14ac:dyDescent="0.25">
      <c r="A17" s="14" t="s">
        <v>52</v>
      </c>
      <c r="B17" s="74">
        <f>((C19+C20+C22+C23)-C26)*C25*C27</f>
        <v>100000000</v>
      </c>
      <c r="C17" s="74"/>
    </row>
    <row r="18" spans="1:3" x14ac:dyDescent="0.25">
      <c r="A18" s="23" t="s">
        <v>53</v>
      </c>
      <c r="B18" s="75" t="s">
        <v>48</v>
      </c>
      <c r="C18" s="76"/>
    </row>
    <row r="19" spans="1:3" x14ac:dyDescent="0.25">
      <c r="A19" s="70"/>
      <c r="B19" s="22" t="s">
        <v>49</v>
      </c>
      <c r="C19" s="19">
        <v>100000000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74">
        <f>IFERROR(B17*(VLOOKUP(B15,Hoja2!$G$1:$H$6,2,0)),16666)</f>
        <v>70000000</v>
      </c>
      <c r="C28" s="74"/>
    </row>
    <row r="29" spans="1:3" ht="30" x14ac:dyDescent="0.25">
      <c r="A29" s="21" t="s">
        <v>54</v>
      </c>
      <c r="B29" s="77"/>
      <c r="C29" s="78"/>
    </row>
    <row r="30" spans="1:3" ht="30" x14ac:dyDescent="0.25">
      <c r="A30" s="21" t="s">
        <v>55</v>
      </c>
      <c r="B30" s="79"/>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76001310502120230018800</v>
      </c>
      <c r="C3" s="40"/>
    </row>
    <row r="4" spans="1:3" x14ac:dyDescent="0.25">
      <c r="A4" s="5" t="s">
        <v>0</v>
      </c>
      <c r="B4" s="40" t="str">
        <f>'GENERALES NOTA 322'!B3:C3</f>
        <v>022 LABORAL CIRCUITO CALI</v>
      </c>
      <c r="C4" s="40"/>
    </row>
    <row r="5" spans="1:3" ht="29.1" customHeight="1" x14ac:dyDescent="0.25">
      <c r="A5" s="5" t="s">
        <v>109</v>
      </c>
      <c r="B5" s="40" t="str">
        <f>'GENERALES NOTA 322'!B4:C4</f>
        <v>COLFONDOS Y OTRO</v>
      </c>
      <c r="C5" s="40"/>
    </row>
    <row r="6" spans="1:3" x14ac:dyDescent="0.25">
      <c r="A6" s="5" t="s">
        <v>1</v>
      </c>
      <c r="B6" s="40" t="str">
        <f>'GENERALES NOTA 322'!B5:C5</f>
        <v>GLEDYS BERMUDEZ PIÑEROS. C.C:  41.323.020</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2024-05-30T11:54:18Z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