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54C5B2F5-5539-8C49-800D-40F0CDB77F96}" xr6:coauthVersionLast="47" xr6:coauthVersionMax="47" xr10:uidLastSave="{00000000-0000-0000-0000-000000000000}"/>
  <bookViews>
    <workbookView xWindow="10020" yWindow="660" windowWidth="23880" windowHeight="14440"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10" i="9"/>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<sst xmlns="http://schemas.openxmlformats.org/spreadsheetml/2006/main" count="247" uniqueCount="185">
  <si>
    <t>SOLICITUD DE ANTECEDENTES -ABOGADO EXTERNO-</t>
  </si>
  <si>
    <t>Radicado(23 digitos)</t>
  </si>
  <si>
    <t>528353103002-2024-00057-00</t>
  </si>
  <si>
    <t>Juzgado</t>
  </si>
  <si>
    <t>JUZGADO SEEGUNDO CIVIL DEL CIRCUITO TUMACO, NARIÑO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</si>
  <si>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</si>
  <si>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</si>
  <si>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</si>
  <si>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</si>
  <si>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</si>
  <si>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</si>
  <si>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</si>
  <si>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</si>
  <si>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</si>
  <si>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Cali, Valle del Cauca </t>
  </si>
  <si>
    <t xml:space="preserve">Telefono </t>
  </si>
  <si>
    <t>No aporta</t>
  </si>
  <si>
    <t>Correo electronico</t>
  </si>
  <si>
    <t>mahybrytd@hotmail.com</t>
  </si>
  <si>
    <t xml:space="preserve">Estado Civil </t>
  </si>
  <si>
    <t>N/A</t>
  </si>
  <si>
    <t xml:space="preserve">Fecha de nacimiento </t>
  </si>
  <si>
    <t>20 DE NOVIEMBRE DE 1993</t>
  </si>
  <si>
    <t xml:space="preserve">Edad al momento del siniestro </t>
  </si>
  <si>
    <t xml:space="preserve">30 años </t>
  </si>
  <si>
    <t xml:space="preserve">Fecha de defuncion </t>
  </si>
  <si>
    <t xml:space="preserve">Situcion Laboral </t>
  </si>
  <si>
    <t>Ocupado - Autonomo</t>
  </si>
  <si>
    <t xml:space="preserve">Profesion </t>
  </si>
  <si>
    <t xml:space="preserve">Venta de artesanias </t>
  </si>
  <si>
    <t xml:space="preserve">Ingresos Netos </t>
  </si>
  <si>
    <t>1 SMMLV</t>
  </si>
  <si>
    <t>Numero de Lesionados y/o fallecidos  según IPAT</t>
  </si>
  <si>
    <t xml:space="preserve">Condicion </t>
  </si>
  <si>
    <t>Acompañante motorista</t>
  </si>
  <si>
    <t>Fecha de los hechos</t>
  </si>
  <si>
    <t>01 DE MAYO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</si>
  <si>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</si>
  <si>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</si>
  <si>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</si>
  <si>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01 de mayo del año 2023, siendo aproximadamente las 7:30, la señora Maibry Dayana se movilizaba como parrillera en la motocicleta de placas ATY-72E, conducida por el señor Norman Luna Estacio, sobre la vía al Morro, Municipio de Tumaco, en sentido vial Avenida los Estudiantes – El Morro, cuando son impactados en el costado izquierdo por el vehículo de placas ZYL-545, conducido por el señor Javier Alexis Góngora Betancurt que además de ir a exceso de velocidad, conducía también en estado de embriaguez (grado 1). Además de colisionar contra la motocicleta y sus ocupantes, golpea también a varias motocicletas y personas que se encontraban transitando por el lugar, hasta quedar sobre el separador de la vía en medio de unos postes de energía. En el momento del impacto, la señora Maibry Dayana sale expulsada a un costado de la vía quedando gravemente herida. 
Según la parte demandante, en el informe policial de accidentes de transito se codificó al vehículo de placas ZYL-545 con las hipótesis 114 y 116 correspondientes a “embriaguez aparente” y “exceso de velocidad”
Debido a la gravedad de las heridas, la señora Maibry Dayana fue trasladada al hospital San Andrés de Tumaco E.S.E, en donde el 07 de mayo de 2023 fue intervenida quirúrgicamente en distintos procedimientos y posterior a ello, el 11 de mayo de 2023 egresó del hospital con diagnostico “…ostesintesis de fr actura de femur izquierdo, fractura osteosintesis de fractura del extremo distal del radio, pop operatorio de laparotomia…”, posterior a ello la señora Maibry Dayana presenta secuelas de carácter físico y psicológico que la afectan en su vida cotidiana. 
</t>
  </si>
  <si>
    <t>Asegurado</t>
  </si>
  <si>
    <t xml:space="preserve">AURA GRACIELA BETANCOURT RODRIGUEZ Y OTROS.	</t>
  </si>
  <si>
    <t>Nit Asegurado</t>
  </si>
  <si>
    <t>C.C 30741464 _x000D_</t>
  </si>
  <si>
    <t>Placa vehículo asegurado (si aplica)</t>
  </si>
  <si>
    <t>ZVL-545</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</si>
  <si>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</si>
  <si>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</si>
  <si>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</si>
  <si>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</si>
  <si>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</si>
  <si>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</si>
  <si>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</si>
  <si>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</si>
  <si>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</si>
  <si>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</si>
  <si>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</si>
  <si>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</si>
  <si>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</si>
  <si>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</si>
  <si>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</si>
  <si>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</si>
  <si>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</si>
  <si>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</si>
  <si>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</si>
  <si>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</si>
  <si>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</si>
  <si>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</si>
  <si>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</si>
  <si>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</si>
  <si>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</si>
  <si>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</si>
  <si>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</si>
  <si>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</si>
  <si>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</si>
  <si>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</si>
  <si>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</si>
  <si>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</si>
  <si>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</si>
  <si>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</si>
  <si>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</si>
  <si>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</si>
  <si>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</si>
  <si>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</si>
  <si>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</si>
  <si>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</si>
  <si>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</si>
  <si>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</si>
  <si>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</si>
  <si>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</si>
  <si>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</si>
  <si>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</si>
  <si>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</si>
  <si>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</si>
  <si>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</si>
  <si>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</si>
  <si>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</si>
  <si>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</si>
  <si>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</si>
  <si>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</si>
  <si>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</si>
  <si>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</si>
  <si>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</si>
  <si>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</si>
  <si>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</si>
  <si>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</si>
  <si>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</si>
  <si>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</si>
  <si>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</si>
  <si>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</si>
  <si>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</si>
  <si>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</si>
  <si>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</si>
  <si>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</si>
  <si>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</si>
  <si>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</si>
  <si>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</si>
  <si>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</si>
  <si>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</si>
  <si>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</si>
  <si>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</si>
  <si>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</si>
  <si>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</si>
  <si>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</si>
  <si>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</si>
  <si>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</si>
  <si>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</si>
  <si>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</si>
  <si>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</si>
  <si>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</si>
  <si>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</si>
  <si>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</si>
  <si>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</si>
  <si>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</si>
  <si>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</si>
  <si>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</si>
  <si>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</si>
  <si>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</si>
  <si>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</si>
  <si>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</si>
  <si>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</si>
  <si>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</si>
  <si>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</si>
  <si>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</si>
  <si>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</si>
  <si>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</si>
  <si>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</si>
  <si>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</si>
  <si>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</si>
  <si>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</si>
  <si>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</si>
  <si>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</si>
  <si>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</si>
  <si>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</si>
  <si>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</si>
  <si>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</si>
  <si>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</si>
  <si>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</si>
  <si>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</si>
  <si>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</si>
  <si>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</si>
  <si>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</si>
  <si>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</si>
  <si>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</si>
  <si>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</si>
  <si>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</si>
  <si>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</si>
  <si>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</si>
  <si>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</si>
  <si>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</si>
  <si>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24 DE MAYO DE 2024 (A GHA)</t>
  </si>
  <si>
    <t>MAYBRI DAYANA BANGUERA MATAMBA.</t>
  </si>
  <si>
    <t xml:space="preserve">Excepciones frente a la inexistente responsabilidad e improcedencia de perjuicios:
- Inexistencia de medios de prueba que permitan corroborar que la demandante estuvo involucrada en los hechos del 1 de mayo de 2023 
- Inexistencia de medios de prueba que permitan endilgar responsabilidad civil en cabeza de los demandados
- Inexistencia de responsabilidad por la no acreditación del nexo causal 
- El régimen de responsabilidad aplicable a este particular es de la culpa probada 
- Subsidiaria: Reducción de la eventual indemnización como consecuencia de la incidencia de la conducta de la señora Banguera en la producción del daño
Excepciones frente a las pretensiones indemnizatorias invocadas en la demanda. 
- Tasación indebida e injustificada de los supuestos perjuicios morales pretendidos por los demandantes. 
- Improcedencia del reconocimiento del supuesto daño a la vida de relación, así como su cuantificación indebida e injustificada y pretendida por la demandante. 
-Improcedencia, falta de medio de prueba e indebida cuantificación de los perjuicios materiales en la modalidad de lucro cesante. 
Excepciones de fondo frente al contrato de seguro 
- Inexistencia de obligación de indemnizar a cargo Allianz Seguros S.A. por la no realización del riesgo asegurado ni la cuantía de la pérdida en los términos del artículo 1077 del C.G. del P. 
-Riesgos expresamente excluidos en la Póliza. 
-Inexistencia de solidaridad entre Allianz y los demás demandados. 
-En cualquier caso, de ninguna forma se podrá exceder el límite del valor asegurado en la Póliza. 
- Disponibilidad del valor asegurado. </t>
  </si>
  <si>
    <t xml:space="preserve">1. AURA GRACIELA BETANCOURT RODRIGUEZ (propietaria) 
2. JAVIER ALEXIS GONGORA BETANCOURT (conductor) 
3. ALLIANZ SEGUROS S.A. (aseguradora)  
</t>
  </si>
  <si>
    <t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t>
  </si>
  <si>
    <t>16 DE MAYO DE 2024</t>
  </si>
  <si>
    <t>19 DE JUNIO DE 2024 (contabilizando los dos días de la 2213)</t>
  </si>
  <si>
    <t xml:space="preserve">PLACAS </t>
  </si>
  <si>
    <t xml:space="preserve">EL INFORME VIENE INCOMPLETO TODA VEZ QUE LA NOTA 321 NO ESTA DILIGENCIA PESE A CARGARSE EN LEGIS E IBEROSAM  
NOTA: EL ERROR SE SUBSANA </t>
  </si>
  <si>
    <t>La contingencia se califica como PROBABLE toda vez que la Póliza de Automóviles Individual Livianos Particulares No. 022897048/0 presta cobertura material y temporal, además, la responsabilidad del asegurado está plenamente acreditada.
Lo primero que debe indicarse es que el contrato de seguro presta cobertura temporal, puesto que los hechos ocurrieron el 1 de mayo de 2023 y la vigencia de la póliza comprendía desde el 1 de junio de 2022 al 31 de mayo de 2023, en modalidad ocurrencia. Aunado a ello, presta cobertura material, en tanto que la misma ampara la responsabilidad civil extracontractual en que, de acuerdo con la Ley, incurra el asegurado o conductor autorizado, pretensión que se endilga al asegurado. 
En cuanto a la responsabilidad del asegurado, la misma está plenamente acreditada, por las siguientes razones: (i) El IPAT establece dos hipótesis, la 114 “Embriaguez aparente. Cuando se observa ingestión de alcohol” y 116 “Exceso de velocidad. Conducir a velocidad mayor de la permitida, según el servicio y sitio del accidente” para el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que le hicieron a la señora Consuelo Alejandra Mina Riascos, acompañante del vehículo asegurado, indicó que el conductor del vehículo asegurado era el señor Javier Alexis Góngora Betancourt y que en efecto había ingerido alcohol en una fiesta en la que estaban antes del accidente; (iv) En el expediente se aportó el documento de formato de sitio de Allianz Seguros S.A., donde se observa que el concepto del abogado es que la responsabilidad es del asegurado por embriaguez y exceso de velocidad; (v) Se observa RAT No. 230533461 elaborado por IRS VIAL y contratado por Allianz Seguros S.A. que aunque no obra en el expediente concluye que la causa del accidente fue que el conductor asegurado se desplazaba entre 56 y 72 km/h en una zona cuyo límite era de 30 km/h y, además, bajo los efectos del alcohol;  (vi) El dictamen pericial RAT aportado por los demandantes concluye que la causa eficiente del accidente es atribuible al conductor del vehículo asegurado, (vii) En la demanda se solicitó el testimonio de los funcionarios de tránsito que elaboraron el IPAT quienes ratificarán las hipótesis del documento; (viii) El proceso penal con NUNC 528356000538202395178 está activo; (ix) Si bien el demandante, conductor de la motocicleta, también estaba en el ejercicio de una actividad peligrosa, como la conducción de vehículos, lo cierto es que no obra ningún medio de prueba que permita concluir, así sea sumariamente, que el accidente fue su responsabilidad o al menos que hubo una concurrencia de causas. Por lo anterior, la responsabilidad está acreditada. 
Todo lo anterior sin perjuicio del carácter contingente del proceso.</t>
  </si>
  <si>
    <t>Como liquidación objetiva de perjuicios se tiene la suma de 161.023.333, valor al que se llegó de la siguiente manera: 
1.	Daño moral: Se reconoce la suma total de $125’000.000 
Para la víctima directa, la señora Maybri Dayana Banguera Matamba, la suma de $30’000.000; (ii)  Para su madre, la señora Delis Alicia Banguera Matamba, la suma de $20’000.000 por encontrarse el vínculo de consanguineidad acreditado con el registro civil correspondiente; (iii) Para la señora, Marta Matamba Angulo, quien es abuela de la lesionada, se reconoce la suma de $15’000.000 por encontrarse el vínculo de consanguineidad acreditado con el registro civil correspondiente; (iv) Para cada uno de sus hermanos: María del Mar Muñoz Banguera, Valentina Banguera Matamba, Juan Elías Tovar Banguera y Daniel Borrero Banguera, se reconoce la suma de $15’000.000 pesos por estar acreditado el vínculo de consanguineidad, (v) finalmente, se aclara que al señor Edison Elias Tovar Puentes no se le reconoce ninguna suma por no estar acreditado hasta este punto, el vínculo de crianza que mantenía con la señora Maybri Dayana Matamba.
De igual forma, se llegó a la liquidación referida anteriormente teniendo en cuenta que: (i) Obra en el expediente un dictamen médico legal del 21 de junio del 2023 en el que se concluyó una incapacidad provisional de 130 días con secuelas médicos legales que corresponden a deformidad física que afecta el cuerpo de carácter permanente, perturbación y otras que faltan por definir como perturbación funcional del miembro inferior izquierdo y perturbación funcional de órgano de la locomoción, secuelas confirmadas por las lesiones descritas en la historia clínica; (ii) La historia clínica aportada refleja igualmente las lesiones padecidas por la demandante como traumatismos múltiples, fractura de la diáfisis del fémur y fractura de la epífisis inferior del radio. El anterior valor tomando como referencia la sentencia SC5885-2016, 06/05/2016 de la Corte Suprema de Justicia, en la que reconoció la suma de $15.000.000 a favor de la víctima directa a causa de la perturbación psíquica, deformidad física permanente. 
2.	Daño a la vida de relación: se reconoce la suma de $30’000.000 a favor de la víctima directa, la señora Maybri Dayana Banguera Matamba. 
De igual forma, se llegó a la liquidación referida anteriormente teniendo en cuenta que: (i) Obra en el expediente un dictamen médico legal del 21 de junio del 2023 en el que se concluyó una incapacidad provisional de 130 días con secuelas médicos legales que corresponden a deformidad física que afecta el cuerpo de carácter permanente, perturbación y otras que faltan por definir como perturbación funcional del miembro inferior izquierdo y perturbación funcional de órgano de la locomoción, secuelas que inciden en el desarrollo personal de la víctima como en sus actividades cotidianas. El anterior valor tomando como referencia la sentencia SC5885-2016, 06/05/2016 de la Corte Suprema de Justicia, en la que reconoció la suma de $15.000.000 a favor de la víctima directa a causa de la perturbación psíquica, deformidad física permanente.
3.	Lucro cesante: se reconoce la suma de $6’023.333 a favor de la víctima directa, la señora Maybri Dayana Matamba.
Por concepto de lucro cesante consolidado la suma de $6’023.333, debido a los 130 días de incapacidad médico legal determinada por el Instituto de Medicina Legal y los 9 días de estadía en el Hospital San Andrés Ese; para liquidar este valor se tuvo en cuenta el SMLMV 2024 puesto que la víctima no acreditó el monto de sus ingresos. 
Por concepto de lucro cesante futuro no se reconoce ninguna suma debido a que hasta este momento no obra en el plenario dictamen que pruebe la pérdida de capacidad laboral. 
4.	Daño emergente: $0
No se reconoce ninguna suma por concepto de daño emergente debido a que las facturas que son allegadas junto con el escrito de demanda no permiten evidenciar las supuestas erogaciones como causa del accidente de tránsito. i)  La factura de "Don Juan El palacio de las Leches" por un valor $180.000 no cumple con los requisitos establecidos en el Código de Comercio y el Estatuto Tributario como legibilidad de quien la emite y del número consecutivo, así mismo, la falta de una descripción clara de los artículos vendidos y, finalmente, la falta de enunciación sobre la calidad de retenedor de impuestos; ii) La transferencia electrónica a favor de Price Res S.A.S. no puede probar que el valor transferido por concepto de “pago de reservación 125340512” corresponda a alguna erogación como consecuencia del accidente; y iii) finalmente, los tiquetes de avión tampoco guardan relación con el accidente de tránsito objeto de litigio, puesto están a nombre de la señora Denis Banguera quien no estuvo involucrada directamente en el accidente. 
5.	Deducible y coaseguro. Para el amparo de “Responsabilidad Civil Extracontractual” no se pactó deducible, y la póliza no contempla coaseguro. 
Valor de la contingencia: el valor de la liquidación objetiva ($161.023.333) es menor al valor asegurado de la póliza para el amparo de “Responsabilidad Civil Extracontractual” (4000000000), por lo tanto, se toma el menor valor, para un total del valor de exposición de la compañía de $161.023.333.</t>
  </si>
  <si>
    <t>APJ32417-126412882</t>
  </si>
  <si>
    <t xml:space="preserve">022897048 / 0	</t>
  </si>
  <si>
    <t>01/06/2021 hasta las 24:00 horas del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</si>
</sst>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5"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yperlink" xfId="3" xr:uid="{00000000-0005-0000-0000-000000000000}"/>
    <cellStyle name="Moneda [0]" xfId="1" builtinId="7"/>
    <cellStyle name="Moneda [0] 2" xfId="4" xr:uid="{D97A77F4-DE45-465B-8648-327AAA00892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hybrytd@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70" zoomScaleNormal="70" workbookViewId="0">
      <selection activeCell="B34" sqref="B34:C34"/>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58" t="s">
        <v>2</v>
      </c>
      <c r="C2" s="59"/>
    </row>
    <row r="3" spans="1:3" ht="16" x14ac:dyDescent="0.2">
      <c r="A3" s="5" t="s">
        <v>3</v>
      </c>
      <c r="B3" s="54" t="s">
        <v>4</v>
      </c>
      <c r="C3" s="55"/>
    </row>
    <row r="4" spans="1:3" ht="16" x14ac:dyDescent="0.2">
      <c r="A4" s="5" t="s">
        <v>5</v>
      </c>
      <c r="B4" s="60" t="s">
        <v>174</v>
      </c>
      <c r="C4" s="55"/>
    </row>
    <row r="5" spans="1:3" ht="20.25" customHeight="1" x14ac:dyDescent="0.2">
      <c r="A5" s="5" t="s">
        <v>6</v>
      </c>
      <c r="B5" s="60" t="s">
        <v>175</v>
      </c>
      <c r="C5" s="55"/>
    </row>
    <row r="6" spans="1:3" ht="16" x14ac:dyDescent="0.2">
      <c r="A6" s="5" t="s">
        <v>7</v>
      </c>
      <c r="B6" s="49" t="s">
        <v>8</v>
      </c>
      <c r="C6" s="49"/>
    </row>
    <row r="7" spans="1:3" ht="16" x14ac:dyDescent="0.2">
      <c r="A7" s="27" t="s">
        <v>9</v>
      </c>
      <c r="B7" s="54" t="s">
        <v>10</v>
      </c>
      <c r="C7" s="55"/>
    </row>
    <row r="8" spans="1:3" ht="33" customHeight="1" x14ac:dyDescent="0.2">
      <c r="A8" s="28" t="s">
        <v>11</v>
      </c>
      <c r="B8" s="49" t="s">
        <v>172</v>
      </c>
      <c r="C8" s="49"/>
    </row>
    <row r="9" spans="1:3" ht="16" x14ac:dyDescent="0.2">
      <c r="A9" s="28" t="s">
        <v>12</v>
      </c>
      <c r="B9" s="62">
        <v>1010227098</v>
      </c>
      <c r="C9" s="49"/>
    </row>
    <row r="10" spans="1:3" ht="16" x14ac:dyDescent="0.2">
      <c r="A10" s="28" t="s">
        <v>13</v>
      </c>
      <c r="B10" s="47" t="s">
        <v>14</v>
      </c>
      <c r="C10" s="47"/>
    </row>
    <row r="11" spans="1:3" ht="30" customHeight="1" x14ac:dyDescent="0.2">
      <c r="A11" s="29" t="s">
        <v>15</v>
      </c>
      <c r="B11" s="47" t="s">
        <v>16</v>
      </c>
      <c r="C11" s="47"/>
    </row>
    <row r="12" spans="1:3" ht="30" customHeight="1" x14ac:dyDescent="0.2">
      <c r="A12" s="5" t="s">
        <v>17</v>
      </c>
      <c r="B12" s="48" t="s">
        <v>18</v>
      </c>
      <c r="C12" s="48"/>
    </row>
    <row r="13" spans="1:3" ht="16" x14ac:dyDescent="0.2">
      <c r="A13" s="5" t="s">
        <v>19</v>
      </c>
      <c r="B13" s="49" t="s">
        <v>20</v>
      </c>
      <c r="C13" s="49"/>
    </row>
    <row r="14" spans="1:3" ht="16" x14ac:dyDescent="0.2">
      <c r="A14" s="5" t="s">
        <v>21</v>
      </c>
      <c r="B14" s="50" t="s">
        <v>22</v>
      </c>
      <c r="C14" s="49"/>
    </row>
    <row r="15" spans="1:3" ht="16" x14ac:dyDescent="0.2">
      <c r="A15" s="5" t="s">
        <v>23</v>
      </c>
      <c r="B15" s="49" t="s">
        <v>24</v>
      </c>
      <c r="C15" s="49"/>
    </row>
    <row r="16" spans="1:3" ht="16" x14ac:dyDescent="0.2">
      <c r="A16" s="5" t="s">
        <v>25</v>
      </c>
      <c r="B16" s="49" t="s">
        <v>20</v>
      </c>
      <c r="C16" s="49"/>
    </row>
    <row r="17" spans="1:3" ht="15" customHeight="1" x14ac:dyDescent="0.2">
      <c r="A17" s="5" t="s">
        <v>26</v>
      </c>
      <c r="B17" s="47" t="s">
        <v>27</v>
      </c>
      <c r="C17" s="47"/>
    </row>
    <row r="18" spans="1:3" ht="16" x14ac:dyDescent="0.2">
      <c r="A18" s="5" t="s">
        <v>28</v>
      </c>
      <c r="B18" s="47" t="s">
        <v>29</v>
      </c>
      <c r="C18" s="47"/>
    </row>
    <row r="19" spans="1:3" ht="18.75" customHeight="1" x14ac:dyDescent="0.2">
      <c r="A19" s="5" t="s">
        <v>30</v>
      </c>
      <c r="B19" s="56" t="s">
        <v>31</v>
      </c>
      <c r="C19" s="57"/>
    </row>
    <row r="20" spans="1:3" ht="16" x14ac:dyDescent="0.2">
      <c r="A20" s="5" t="s">
        <v>32</v>
      </c>
      <c r="B20" s="49">
        <v>3</v>
      </c>
      <c r="C20" s="49"/>
    </row>
    <row r="21" spans="1:3" ht="17.25" customHeight="1" x14ac:dyDescent="0.2">
      <c r="A21" s="5" t="s">
        <v>33</v>
      </c>
      <c r="B21" s="47" t="s">
        <v>34</v>
      </c>
      <c r="C21" s="47"/>
    </row>
    <row r="22" spans="1:3" ht="16" x14ac:dyDescent="0.2">
      <c r="A22" s="28" t="s">
        <v>35</v>
      </c>
      <c r="B22" s="44" t="s">
        <v>36</v>
      </c>
      <c r="C22" s="44"/>
    </row>
    <row r="23" spans="1:3" ht="16" x14ac:dyDescent="0.2">
      <c r="A23" s="28" t="s">
        <v>37</v>
      </c>
      <c r="B23" s="46" t="s">
        <v>20</v>
      </c>
      <c r="C23" s="44"/>
    </row>
    <row r="24" spans="1:3" ht="16" x14ac:dyDescent="0.2">
      <c r="A24" s="28" t="s">
        <v>38</v>
      </c>
      <c r="B24" s="46" t="s">
        <v>20</v>
      </c>
      <c r="C24" s="44"/>
    </row>
    <row r="25" spans="1:3" x14ac:dyDescent="0.2">
      <c r="A25" s="61" t="s">
        <v>39</v>
      </c>
      <c r="B25" s="44" t="s">
        <v>40</v>
      </c>
      <c r="C25" s="45"/>
    </row>
    <row r="26" spans="1:3" x14ac:dyDescent="0.2">
      <c r="A26" s="61"/>
      <c r="B26" s="45"/>
      <c r="C26" s="45"/>
    </row>
    <row r="27" spans="1:3" ht="100.5" customHeight="1" x14ac:dyDescent="0.2">
      <c r="A27" s="61"/>
      <c r="B27" s="45"/>
      <c r="C27" s="45"/>
    </row>
    <row r="28" spans="1:3" ht="16" x14ac:dyDescent="0.2">
      <c r="A28" s="28" t="s">
        <v>41</v>
      </c>
      <c r="B28" s="45" t="s">
        <v>42</v>
      </c>
      <c r="C28" s="45"/>
    </row>
    <row r="29" spans="1:3" ht="16" x14ac:dyDescent="0.2">
      <c r="A29" s="28" t="s">
        <v>43</v>
      </c>
      <c r="B29" s="45" t="s">
        <v>44</v>
      </c>
      <c r="C29" s="45"/>
    </row>
    <row r="30" spans="1:3" ht="16" x14ac:dyDescent="0.2">
      <c r="A30" s="28" t="s">
        <v>45</v>
      </c>
      <c r="B30" s="45" t="s">
        <v>46</v>
      </c>
      <c r="C30" s="45"/>
    </row>
    <row r="31" spans="1:3" ht="16" x14ac:dyDescent="0.2">
      <c r="A31" s="28" t="s">
        <v>47</v>
      </c>
      <c r="B31" s="45">
        <v>8600343137</v>
      </c>
      <c r="C31" s="45"/>
    </row>
    <row r="32" spans="1:3" ht="16" x14ac:dyDescent="0.2">
      <c r="A32" s="28" t="s">
        <v>48</v>
      </c>
      <c r="B32" s="51" t="s">
        <v>171</v>
      </c>
      <c r="C32" s="52"/>
    </row>
    <row r="33" spans="1:3" ht="16" x14ac:dyDescent="0.2">
      <c r="A33" s="5" t="s">
        <v>49</v>
      </c>
      <c r="B33" s="50" t="s">
        <v>176</v>
      </c>
      <c r="C33" s="50"/>
    </row>
    <row r="34" spans="1:3" ht="48" x14ac:dyDescent="0.2">
      <c r="A34" s="5" t="s">
        <v>50</v>
      </c>
      <c r="B34" s="50" t="s">
        <v>177</v>
      </c>
      <c r="C34" s="4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C12" r:id="rId1" display="mahybrytd@hotmail.com"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25" zoomScaleNormal="100" workbookViewId="0">
      <selection activeCell="B24" sqref="B24:C24"/>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3" t="s">
        <v>51</v>
      </c>
      <c r="B1" s="63"/>
      <c r="C1" s="63"/>
    </row>
    <row r="2" spans="1:3" ht="15.75" customHeight="1" x14ac:dyDescent="0.2">
      <c r="A2" s="20" t="s">
        <v>52</v>
      </c>
      <c r="B2" s="64" t="s">
        <v>182</v>
      </c>
      <c r="C2" s="65"/>
    </row>
    <row r="3" spans="1:3" s="2" customFormat="1" ht="16" x14ac:dyDescent="0.2">
      <c r="A3" s="5" t="s">
        <v>1</v>
      </c>
      <c r="B3" s="49" t="str">
        <f>'AUTOS  NOTA 322'!B2:C2</f>
        <v>528353103002-2024-00057-00</v>
      </c>
      <c r="C3" s="49"/>
    </row>
    <row r="4" spans="1:3" s="2" customFormat="1" ht="16" x14ac:dyDescent="0.2">
      <c r="A4" s="5" t="s">
        <v>3</v>
      </c>
      <c r="B4" s="49" t="str">
        <f>'AUTOS  NOTA 322'!B3:C3</f>
        <v>JUZGADO SEEGUNDO CIVIL DEL CIRCUITO TUMACO, NARIÑO</v>
      </c>
      <c r="C4" s="49"/>
    </row>
    <row r="5" spans="1:3" s="2" customFormat="1" ht="16" x14ac:dyDescent="0.2">
      <c r="A5" s="5" t="s">
        <v>5</v>
      </c>
      <c r="B5" s="49" t="str">
        <f>'AUTOS  NOTA 322'!B4:C4</f>
        <v xml:space="preserve">1. AURA GRACIELA BETANCOURT RODRIGUEZ (propietaria) 
2. JAVIER ALEXIS GONGORA BETANCOURT (conductor) 
3. ALLIANZ SEGUROS S.A. (aseguradora)  
</v>
      </c>
      <c r="C5" s="49"/>
    </row>
    <row r="6" spans="1:3" s="2" customFormat="1" ht="16" x14ac:dyDescent="0.2">
      <c r="A6" s="5" t="s">
        <v>6</v>
      </c>
      <c r="B6" s="49"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9"/>
    </row>
    <row r="7" spans="1:3" s="2" customFormat="1" ht="16" x14ac:dyDescent="0.2">
      <c r="A7" s="5" t="s">
        <v>7</v>
      </c>
      <c r="B7" s="49" t="str">
        <f>'AUTOS  NOTA 322'!B6:C6</f>
        <v>DEMANDA DIRECTA</v>
      </c>
      <c r="C7" s="49"/>
    </row>
    <row r="8" spans="1:3" s="2" customFormat="1" ht="16" x14ac:dyDescent="0.2">
      <c r="A8" s="31" t="s">
        <v>53</v>
      </c>
      <c r="B8" s="49" t="str">
        <f>'AUTOS  NOTA 322'!B7:C8</f>
        <v>MAYBRI DAYANA BANGUERA MATAMBA.</v>
      </c>
      <c r="C8" s="49"/>
    </row>
    <row r="9" spans="1:3" ht="16" x14ac:dyDescent="0.2">
      <c r="A9" s="20" t="s">
        <v>54</v>
      </c>
      <c r="B9" s="49" t="s">
        <v>183</v>
      </c>
      <c r="C9" s="49"/>
    </row>
    <row r="10" spans="1:3" ht="16" x14ac:dyDescent="0.2">
      <c r="A10" s="20" t="s">
        <v>55</v>
      </c>
      <c r="B10" s="49" t="s">
        <v>56</v>
      </c>
      <c r="C10" s="49"/>
    </row>
    <row r="11" spans="1:3" ht="16" x14ac:dyDescent="0.2">
      <c r="A11" s="20" t="s">
        <v>57</v>
      </c>
      <c r="B11" s="78">
        <v>4000000000</v>
      </c>
      <c r="C11" s="79"/>
    </row>
    <row r="12" spans="1:3" ht="16" x14ac:dyDescent="0.2">
      <c r="A12" s="20" t="s">
        <v>58</v>
      </c>
      <c r="B12" s="78">
        <v>0</v>
      </c>
      <c r="C12" s="79"/>
    </row>
    <row r="13" spans="1:3" ht="16" x14ac:dyDescent="0.2">
      <c r="A13" s="20" t="s">
        <v>59</v>
      </c>
      <c r="B13" s="54" t="s">
        <v>133</v>
      </c>
      <c r="C13" s="55"/>
    </row>
    <row r="14" spans="1:3" ht="16" x14ac:dyDescent="0.2">
      <c r="A14" s="20" t="s">
        <v>60</v>
      </c>
      <c r="B14" s="47" t="s">
        <v>184</v>
      </c>
      <c r="C14" s="49"/>
    </row>
    <row r="15" spans="1:3" ht="16" x14ac:dyDescent="0.2">
      <c r="A15" s="20" t="s">
        <v>61</v>
      </c>
      <c r="B15" s="49" t="s">
        <v>130</v>
      </c>
      <c r="C15" s="49"/>
    </row>
    <row r="16" spans="1:3" ht="16" x14ac:dyDescent="0.2">
      <c r="A16" s="20" t="s">
        <v>62</v>
      </c>
      <c r="B16" s="49" t="s">
        <v>130</v>
      </c>
      <c r="C16" s="49"/>
    </row>
    <row r="17" spans="1:3" x14ac:dyDescent="0.2">
      <c r="A17" s="80" t="s">
        <v>63</v>
      </c>
      <c r="B17" s="49"/>
      <c r="C17" s="49"/>
    </row>
    <row r="18" spans="1:3" x14ac:dyDescent="0.2">
      <c r="A18" s="81"/>
      <c r="B18" s="10" t="s">
        <v>64</v>
      </c>
      <c r="C18" s="10" t="s">
        <v>65</v>
      </c>
    </row>
    <row r="19" spans="1:3" ht="16" x14ac:dyDescent="0.2">
      <c r="A19" s="81"/>
      <c r="B19" s="6" t="s">
        <v>66</v>
      </c>
      <c r="C19" s="6"/>
    </row>
    <row r="20" spans="1:3" x14ac:dyDescent="0.2">
      <c r="A20" s="81"/>
      <c r="B20" s="6"/>
      <c r="C20" s="6"/>
    </row>
    <row r="21" spans="1:3" x14ac:dyDescent="0.2">
      <c r="A21" s="82"/>
      <c r="B21" s="6"/>
      <c r="C21" s="6"/>
    </row>
    <row r="22" spans="1:3" ht="16" x14ac:dyDescent="0.2">
      <c r="A22" s="20" t="s">
        <v>67</v>
      </c>
      <c r="B22" s="49" t="s">
        <v>130</v>
      </c>
      <c r="C22" s="49"/>
    </row>
    <row r="23" spans="1:3" ht="16" x14ac:dyDescent="0.2">
      <c r="A23" s="20" t="s">
        <v>68</v>
      </c>
      <c r="B23" s="64" t="s">
        <v>130</v>
      </c>
      <c r="C23" s="65"/>
    </row>
    <row r="24" spans="1:3" ht="16" x14ac:dyDescent="0.2">
      <c r="A24" s="20" t="s">
        <v>69</v>
      </c>
      <c r="B24" s="49" t="s">
        <v>150</v>
      </c>
      <c r="C24" s="49"/>
    </row>
    <row r="25" spans="1:3" ht="16" x14ac:dyDescent="0.2">
      <c r="A25" s="20" t="s">
        <v>70</v>
      </c>
      <c r="B25" s="49" t="s">
        <v>130</v>
      </c>
      <c r="C25" s="49"/>
    </row>
    <row r="26" spans="1:3" ht="16" x14ac:dyDescent="0.2">
      <c r="A26" s="20" t="s">
        <v>71</v>
      </c>
      <c r="B26" s="49">
        <v>35000000</v>
      </c>
      <c r="C26" s="49"/>
    </row>
    <row r="27" spans="1:3" ht="16" x14ac:dyDescent="0.2">
      <c r="A27" s="19" t="s">
        <v>72</v>
      </c>
      <c r="B27" s="49" t="s">
        <v>130</v>
      </c>
      <c r="C27" s="49"/>
    </row>
    <row r="28" spans="1:3" x14ac:dyDescent="0.2">
      <c r="A28" s="66" t="s">
        <v>73</v>
      </c>
      <c r="B28" s="66"/>
      <c r="C28" s="66"/>
    </row>
    <row r="29" spans="1:3" x14ac:dyDescent="0.2">
      <c r="A29" s="76" t="s">
        <v>74</v>
      </c>
      <c r="B29" s="77"/>
      <c r="C29" s="11"/>
    </row>
    <row r="30" spans="1:3" x14ac:dyDescent="0.2">
      <c r="A30" s="76" t="s">
        <v>75</v>
      </c>
      <c r="B30" s="77"/>
      <c r="C30" s="11"/>
    </row>
    <row r="31" spans="1:3" x14ac:dyDescent="0.2">
      <c r="A31" s="76" t="s">
        <v>76</v>
      </c>
      <c r="B31" s="77"/>
      <c r="C31" s="12"/>
    </row>
    <row r="32" spans="1:3" x14ac:dyDescent="0.2">
      <c r="A32" s="76" t="s">
        <v>77</v>
      </c>
      <c r="B32" s="77"/>
      <c r="C32" s="11"/>
    </row>
    <row r="33" spans="1:3" x14ac:dyDescent="0.2">
      <c r="A33" s="76" t="s">
        <v>78</v>
      </c>
      <c r="B33" s="77"/>
      <c r="C33" s="11"/>
    </row>
    <row r="34" spans="1:3" x14ac:dyDescent="0.2">
      <c r="A34" s="76" t="s">
        <v>79</v>
      </c>
      <c r="B34" s="77"/>
      <c r="C34" s="13"/>
    </row>
    <row r="35" spans="1:3" x14ac:dyDescent="0.2">
      <c r="A35" s="67" t="s">
        <v>80</v>
      </c>
      <c r="B35" s="68"/>
      <c r="C35" s="14"/>
    </row>
    <row r="36" spans="1:3" x14ac:dyDescent="0.2">
      <c r="A36" s="67" t="s">
        <v>81</v>
      </c>
      <c r="B36" s="68"/>
      <c r="C36" s="15"/>
    </row>
    <row r="37" spans="1:3" x14ac:dyDescent="0.2">
      <c r="A37" s="69" t="s">
        <v>82</v>
      </c>
      <c r="B37" s="70"/>
      <c r="C37" s="15"/>
    </row>
    <row r="38" spans="1:3" x14ac:dyDescent="0.2">
      <c r="A38" s="71"/>
      <c r="B38" s="72"/>
      <c r="C38" s="15"/>
    </row>
    <row r="39" spans="1:3" x14ac:dyDescent="0.2">
      <c r="A39" s="73"/>
      <c r="B39" s="74"/>
      <c r="C39" s="15"/>
    </row>
    <row r="40" spans="1:3" x14ac:dyDescent="0.2">
      <c r="A40" s="75" t="s">
        <v>83</v>
      </c>
      <c r="B40" s="75"/>
      <c r="C40" s="75"/>
    </row>
    <row r="41" spans="1:3" ht="16" x14ac:dyDescent="0.2">
      <c r="A41" s="17" t="s">
        <v>84</v>
      </c>
      <c r="B41" s="18"/>
      <c r="C41" s="15"/>
    </row>
    <row r="42" spans="1:3" x14ac:dyDescent="0.2">
      <c r="A42" s="67" t="s">
        <v>85</v>
      </c>
      <c r="B42" s="68"/>
      <c r="C42" s="15"/>
    </row>
    <row r="43" spans="1:3" x14ac:dyDescent="0.2">
      <c r="A43" s="67" t="s">
        <v>86</v>
      </c>
      <c r="B43" s="68"/>
      <c r="C43" s="15"/>
    </row>
    <row r="44" spans="1:3" ht="16" x14ac:dyDescent="0.2">
      <c r="A44" s="17" t="s">
        <v>87</v>
      </c>
      <c r="B44" s="18"/>
      <c r="C44" s="15"/>
    </row>
    <row r="45" spans="1:3" ht="16" x14ac:dyDescent="0.2">
      <c r="A45" s="17" t="s">
        <v>88</v>
      </c>
      <c r="B45" s="18"/>
      <c r="C45" s="15"/>
    </row>
    <row r="46" spans="1:3" x14ac:dyDescent="0.2">
      <c r="A46" s="67" t="s">
        <v>89</v>
      </c>
      <c r="B46" s="68"/>
      <c r="C46" s="15"/>
    </row>
    <row r="47" spans="1:3" ht="16" x14ac:dyDescent="0.2">
      <c r="A47" s="17" t="s">
        <v>90</v>
      </c>
      <c r="B47" s="16"/>
      <c r="C47" s="15"/>
    </row>
    <row r="48" spans="1:3" x14ac:dyDescent="0.2">
      <c r="A48" s="67" t="s">
        <v>91</v>
      </c>
      <c r="B48" s="68"/>
      <c r="C48" s="15"/>
    </row>
    <row r="49" spans="1:3" x14ac:dyDescent="0.2">
      <c r="A49" s="67" t="s">
        <v>92</v>
      </c>
      <c r="B49" s="68"/>
      <c r="C49" s="15"/>
    </row>
    <row r="50" spans="1:3" x14ac:dyDescent="0.2">
      <c r="A50" s="67" t="s">
        <v>82</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B22:C23 B16:C16</xm:sqref>
        </x14:dataValidation>
        <x14:dataValidation type="list" allowBlank="1" showInputMessage="1" showErrorMessage="1" xr:uid="{00000000-0002-0000-0100-000003000000}">
          <x14:formula1>
            <xm:f>Hoja2!$L$1:$L$13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21" zoomScale="70" zoomScaleNormal="70" workbookViewId="0">
      <selection activeCell="B40" sqref="B40:C40"/>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3" t="s">
        <v>93</v>
      </c>
      <c r="B1" s="63"/>
      <c r="C1" s="63"/>
    </row>
    <row r="2" spans="1:9" ht="15" customHeight="1" x14ac:dyDescent="0.2">
      <c r="A2" s="35" t="s">
        <v>52</v>
      </c>
      <c r="B2" s="87" t="str">
        <f>'AUTOS NOTA 321'!B2:C2</f>
        <v>APJ32417-126412882</v>
      </c>
      <c r="C2" s="88"/>
    </row>
    <row r="3" spans="1:9" ht="16" x14ac:dyDescent="0.2">
      <c r="A3" s="36" t="s">
        <v>1</v>
      </c>
      <c r="B3" s="91" t="str">
        <f>'AUTOS  NOTA 322'!B2:C2</f>
        <v>528353103002-2024-00057-00</v>
      </c>
      <c r="C3" s="91"/>
    </row>
    <row r="4" spans="1:9" ht="16" x14ac:dyDescent="0.2">
      <c r="A4" s="36" t="s">
        <v>3</v>
      </c>
      <c r="B4" s="91" t="str">
        <f>'AUTOS  NOTA 322'!B3:C3</f>
        <v>JUZGADO SEEGUNDO CIVIL DEL CIRCUITO TUMACO, NARIÑO</v>
      </c>
      <c r="C4" s="91"/>
    </row>
    <row r="5" spans="1:9" ht="16" x14ac:dyDescent="0.2">
      <c r="A5" s="36" t="s">
        <v>5</v>
      </c>
      <c r="B5" s="91" t="str">
        <f>'AUTOS  NOTA 322'!B4:C4</f>
        <v xml:space="preserve">1. AURA GRACIELA BETANCOURT RODRIGUEZ (propietaria) 
2. JAVIER ALEXIS GONGORA BETANCOURT (conductor) 
3. ALLIANZ SEGUROS S.A. (aseguradora)  
</v>
      </c>
      <c r="C5" s="91"/>
    </row>
    <row r="6" spans="1:9" ht="15" customHeight="1" x14ac:dyDescent="0.2">
      <c r="A6" s="36" t="s">
        <v>6</v>
      </c>
      <c r="B6" s="91"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91"/>
    </row>
    <row r="7" spans="1:9" ht="16" x14ac:dyDescent="0.2">
      <c r="A7" s="36" t="s">
        <v>7</v>
      </c>
      <c r="B7" s="91" t="str">
        <f>'AUTOS  NOTA 322'!B6:C6</f>
        <v>DEMANDA DIRECTA</v>
      </c>
      <c r="C7" s="91"/>
    </row>
    <row r="8" spans="1:9" ht="16" x14ac:dyDescent="0.2">
      <c r="A8" s="38" t="s">
        <v>53</v>
      </c>
      <c r="B8" s="91" t="str">
        <f>'AUTOS  NOTA 322'!B7:C8</f>
        <v>MAYBRI DAYANA BANGUERA MATAMBA.</v>
      </c>
      <c r="C8" s="91"/>
    </row>
    <row r="9" spans="1:9" ht="32" x14ac:dyDescent="0.2">
      <c r="A9" s="36" t="s">
        <v>94</v>
      </c>
      <c r="B9" s="85">
        <f>SUM(C11,C12,C14,C15,C17)</f>
        <v>784309372</v>
      </c>
      <c r="C9" s="86"/>
    </row>
    <row r="10" spans="1:9" x14ac:dyDescent="0.2">
      <c r="A10" s="92" t="s">
        <v>95</v>
      </c>
      <c r="B10" s="89" t="s">
        <v>96</v>
      </c>
      <c r="C10" s="90"/>
    </row>
    <row r="11" spans="1:9" ht="16" x14ac:dyDescent="0.2">
      <c r="A11" s="92"/>
      <c r="B11" s="37" t="s">
        <v>97</v>
      </c>
      <c r="C11" s="32">
        <v>99941972</v>
      </c>
    </row>
    <row r="12" spans="1:9" ht="16" x14ac:dyDescent="0.2">
      <c r="A12" s="92"/>
      <c r="B12" s="37" t="s">
        <v>98</v>
      </c>
      <c r="C12" s="32">
        <v>8367400</v>
      </c>
    </row>
    <row r="13" spans="1:9" x14ac:dyDescent="0.2">
      <c r="A13" s="92"/>
      <c r="B13" s="89"/>
      <c r="C13" s="90"/>
    </row>
    <row r="14" spans="1:9" ht="16" x14ac:dyDescent="0.2">
      <c r="A14" s="92"/>
      <c r="B14" s="37" t="s">
        <v>99</v>
      </c>
      <c r="C14" s="40">
        <v>572000000</v>
      </c>
    </row>
    <row r="15" spans="1:9" ht="16" x14ac:dyDescent="0.2">
      <c r="A15" s="92"/>
      <c r="B15" s="37" t="s">
        <v>100</v>
      </c>
      <c r="C15" s="40">
        <v>104000000</v>
      </c>
      <c r="E15" t="s">
        <v>101</v>
      </c>
      <c r="F15" s="22">
        <v>0.7</v>
      </c>
    </row>
    <row r="16" spans="1:9" x14ac:dyDescent="0.2">
      <c r="A16" s="92"/>
      <c r="B16" s="89" t="s">
        <v>102</v>
      </c>
      <c r="C16" s="90"/>
      <c r="E16" t="s">
        <v>103</v>
      </c>
      <c r="F16" s="23">
        <v>0.3</v>
      </c>
      <c r="I16" s="25"/>
    </row>
    <row r="17" spans="1:9" x14ac:dyDescent="0.2">
      <c r="A17" s="92"/>
      <c r="B17" s="37"/>
      <c r="C17" s="41"/>
      <c r="F17" s="26"/>
      <c r="I17" s="25"/>
    </row>
    <row r="18" spans="1:9" ht="23.25" customHeight="1" x14ac:dyDescent="0.2">
      <c r="A18" s="39" t="s">
        <v>104</v>
      </c>
      <c r="B18" s="87" t="s">
        <v>101</v>
      </c>
      <c r="C18" s="88"/>
    </row>
    <row r="19" spans="1:9" ht="60" customHeight="1" x14ac:dyDescent="0.2">
      <c r="A19" s="36" t="s">
        <v>105</v>
      </c>
      <c r="B19" s="93" t="s">
        <v>180</v>
      </c>
      <c r="C19" s="94"/>
    </row>
    <row r="20" spans="1:9" ht="15" customHeight="1" x14ac:dyDescent="0.2">
      <c r="A20" s="21" t="s">
        <v>106</v>
      </c>
      <c r="B20" s="99">
        <f>((C22+C23+C25+C26+C30+C28+C32+C34+C29+C33)-C37)*C36*C38</f>
        <v>161023333</v>
      </c>
      <c r="C20" s="99"/>
    </row>
    <row r="21" spans="1:9" ht="16" x14ac:dyDescent="0.2">
      <c r="A21" s="7" t="s">
        <v>107</v>
      </c>
      <c r="B21" s="102" t="s">
        <v>96</v>
      </c>
      <c r="C21" s="103"/>
    </row>
    <row r="22" spans="1:9" ht="16" x14ac:dyDescent="0.2">
      <c r="A22" s="83"/>
      <c r="B22" s="37" t="s">
        <v>97</v>
      </c>
      <c r="C22" s="32">
        <v>6023333</v>
      </c>
    </row>
    <row r="23" spans="1:9" ht="16" x14ac:dyDescent="0.2">
      <c r="A23" s="84"/>
      <c r="B23" s="37" t="s">
        <v>98</v>
      </c>
      <c r="C23" s="32">
        <v>0</v>
      </c>
    </row>
    <row r="24" spans="1:9" x14ac:dyDescent="0.2">
      <c r="A24" s="84"/>
      <c r="B24" s="89" t="s">
        <v>108</v>
      </c>
      <c r="C24" s="90"/>
    </row>
    <row r="25" spans="1:9" ht="16" x14ac:dyDescent="0.2">
      <c r="A25" s="84"/>
      <c r="B25" s="37" t="s">
        <v>99</v>
      </c>
      <c r="C25" s="32">
        <v>125000000</v>
      </c>
    </row>
    <row r="26" spans="1:9" ht="29" customHeight="1" x14ac:dyDescent="0.2">
      <c r="A26" s="84"/>
      <c r="B26" s="37" t="s">
        <v>109</v>
      </c>
      <c r="C26" s="32">
        <v>30000000</v>
      </c>
    </row>
    <row r="27" spans="1:9" x14ac:dyDescent="0.2">
      <c r="A27" s="84"/>
      <c r="B27" s="89" t="s">
        <v>110</v>
      </c>
      <c r="C27" s="90"/>
    </row>
    <row r="28" spans="1:9" ht="16" x14ac:dyDescent="0.2">
      <c r="A28" s="84"/>
      <c r="B28" s="37" t="s">
        <v>178</v>
      </c>
      <c r="C28" s="32">
        <v>0</v>
      </c>
    </row>
    <row r="29" spans="1:9" ht="16" x14ac:dyDescent="0.2">
      <c r="A29" s="84"/>
      <c r="B29" s="37" t="s">
        <v>97</v>
      </c>
      <c r="C29" s="32"/>
    </row>
    <row r="30" spans="1:9" ht="16" x14ac:dyDescent="0.2">
      <c r="A30" s="84"/>
      <c r="B30" s="37" t="s">
        <v>98</v>
      </c>
      <c r="C30" s="32">
        <v>0</v>
      </c>
    </row>
    <row r="31" spans="1:9" x14ac:dyDescent="0.2">
      <c r="A31" s="84"/>
      <c r="B31" s="89" t="s">
        <v>111</v>
      </c>
      <c r="C31" s="90"/>
    </row>
    <row r="32" spans="1:9" x14ac:dyDescent="0.2">
      <c r="A32" s="84"/>
      <c r="B32" s="37"/>
      <c r="C32" s="32"/>
    </row>
    <row r="33" spans="1:3" ht="16" x14ac:dyDescent="0.2">
      <c r="A33" s="84"/>
      <c r="B33" s="37" t="s">
        <v>97</v>
      </c>
      <c r="C33" s="32">
        <v>0</v>
      </c>
    </row>
    <row r="34" spans="1:3" ht="16" x14ac:dyDescent="0.2">
      <c r="A34" s="84"/>
      <c r="B34" s="37" t="s">
        <v>98</v>
      </c>
      <c r="C34" s="32">
        <v>0</v>
      </c>
    </row>
    <row r="35" spans="1:3" x14ac:dyDescent="0.2">
      <c r="A35" s="84"/>
      <c r="B35" s="89" t="s">
        <v>112</v>
      </c>
      <c r="C35" s="90"/>
    </row>
    <row r="36" spans="1:3" ht="16" x14ac:dyDescent="0.2">
      <c r="A36" s="84"/>
      <c r="B36" s="37" t="s">
        <v>113</v>
      </c>
      <c r="C36" s="33">
        <v>1</v>
      </c>
    </row>
    <row r="37" spans="1:3" ht="16" x14ac:dyDescent="0.2">
      <c r="A37" s="84"/>
      <c r="B37" s="37" t="s">
        <v>58</v>
      </c>
      <c r="C37" s="34">
        <v>0</v>
      </c>
    </row>
    <row r="38" spans="1:3" ht="16" x14ac:dyDescent="0.2">
      <c r="A38" s="84"/>
      <c r="B38" s="37" t="s">
        <v>114</v>
      </c>
      <c r="C38" s="33">
        <v>1</v>
      </c>
    </row>
    <row r="39" spans="1:3" ht="16" x14ac:dyDescent="0.2">
      <c r="A39" s="24" t="s">
        <v>115</v>
      </c>
      <c r="B39" s="99">
        <f>IFERROR(B20*(VLOOKUP(B18,E15:F17,2,0)),16666)</f>
        <v>112716333.09999999</v>
      </c>
      <c r="C39" s="99"/>
    </row>
    <row r="40" spans="1:3" ht="93" customHeight="1" x14ac:dyDescent="0.2">
      <c r="A40" s="36" t="s">
        <v>116</v>
      </c>
      <c r="B40" s="100" t="s">
        <v>181</v>
      </c>
      <c r="C40" s="101"/>
    </row>
    <row r="41" spans="1:3" ht="211.5" customHeight="1" x14ac:dyDescent="0.2">
      <c r="A41" s="36" t="s">
        <v>117</v>
      </c>
      <c r="B41" s="97" t="s">
        <v>173</v>
      </c>
      <c r="C41" s="98"/>
    </row>
    <row r="42" spans="1:3" ht="26" customHeight="1" x14ac:dyDescent="0.2">
      <c r="A42" s="43" t="s">
        <v>118</v>
      </c>
      <c r="B42" s="43"/>
      <c r="C42" s="43"/>
    </row>
    <row r="43" spans="1:3" x14ac:dyDescent="0.2">
      <c r="A43" s="42" t="s">
        <v>119</v>
      </c>
      <c r="B43" s="95" t="s">
        <v>130</v>
      </c>
      <c r="C43" s="95"/>
    </row>
    <row r="44" spans="1:3" ht="41" customHeight="1" x14ac:dyDescent="0.2">
      <c r="A44" s="42" t="s">
        <v>120</v>
      </c>
      <c r="B44" s="96" t="s">
        <v>179</v>
      </c>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 ref="B19:C1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3" t="s">
        <v>121</v>
      </c>
      <c r="B1" s="63"/>
      <c r="C1" s="63"/>
    </row>
    <row r="2" spans="1:3" ht="16" x14ac:dyDescent="0.2">
      <c r="A2" s="20" t="s">
        <v>52</v>
      </c>
      <c r="B2" s="64" t="str">
        <f>'AUTOS NOTA 324'!B2:C2</f>
        <v>APJ32417-126412882</v>
      </c>
      <c r="C2" s="65"/>
    </row>
    <row r="3" spans="1:3" ht="16" x14ac:dyDescent="0.2">
      <c r="A3" s="5" t="s">
        <v>1</v>
      </c>
      <c r="B3" s="49" t="str">
        <f>'AUTOS  NOTA 322'!B2:C2</f>
        <v>528353103002-2024-00057-00</v>
      </c>
      <c r="C3" s="49"/>
    </row>
    <row r="4" spans="1:3" ht="16" x14ac:dyDescent="0.2">
      <c r="A4" s="5" t="s">
        <v>3</v>
      </c>
      <c r="B4" s="49" t="str">
        <f>'AUTOS  NOTA 322'!B3:C3</f>
        <v>JUZGADO SEEGUNDO CIVIL DEL CIRCUITO TUMACO, NARIÑO</v>
      </c>
      <c r="C4" s="49"/>
    </row>
    <row r="5" spans="1:3" ht="16" x14ac:dyDescent="0.2">
      <c r="A5" s="5" t="s">
        <v>5</v>
      </c>
      <c r="B5" s="49" t="str">
        <f>'AUTOS  NOTA 322'!B4:C4</f>
        <v xml:space="preserve">1. AURA GRACIELA BETANCOURT RODRIGUEZ (propietaria) 
2. JAVIER ALEXIS GONGORA BETANCOURT (conductor) 
3. ALLIANZ SEGUROS S.A. (aseguradora)  
</v>
      </c>
      <c r="C5" s="49"/>
    </row>
    <row r="6" spans="1:3" ht="15" customHeight="1" x14ac:dyDescent="0.2">
      <c r="A6" s="5" t="s">
        <v>6</v>
      </c>
      <c r="B6" s="49"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9"/>
    </row>
    <row r="7" spans="1:3" ht="15" customHeight="1" x14ac:dyDescent="0.2">
      <c r="A7" s="5" t="s">
        <v>7</v>
      </c>
      <c r="B7" s="49" t="str">
        <f>'AUTOS  NOTA 322'!B6:C6</f>
        <v>DEMANDA DIRECTA</v>
      </c>
      <c r="C7" s="49"/>
    </row>
    <row r="8" spans="1:3" ht="15" customHeight="1" x14ac:dyDescent="0.2">
      <c r="A8" s="31" t="s">
        <v>53</v>
      </c>
      <c r="B8" s="49" t="str">
        <f>'AUTOS  NOTA 322'!B7:C8</f>
        <v>MAYBRI DAYANA BANGUERA MATAMBA.</v>
      </c>
      <c r="C8" s="49"/>
    </row>
    <row r="9" spans="1:3" ht="19" customHeight="1" x14ac:dyDescent="0.2">
      <c r="A9" s="5" t="s">
        <v>122</v>
      </c>
      <c r="B9" s="49"/>
      <c r="C9" s="49"/>
    </row>
    <row r="10" spans="1:3" ht="16" x14ac:dyDescent="0.2">
      <c r="A10" s="7" t="s">
        <v>107</v>
      </c>
      <c r="B10" s="106">
        <f>'AUTOS NOTA 324'!B20:C20</f>
        <v>161023333</v>
      </c>
      <c r="C10" s="106"/>
    </row>
    <row r="11" spans="1:3" ht="16" x14ac:dyDescent="0.2">
      <c r="A11" s="7" t="s">
        <v>123</v>
      </c>
      <c r="B11" s="107">
        <f>'AUTOS NOTA 324'!B39:C39</f>
        <v>112716333.09999999</v>
      </c>
      <c r="C11" s="49"/>
    </row>
    <row r="12" spans="1:3" ht="32" x14ac:dyDescent="0.2">
      <c r="A12" s="7" t="s">
        <v>124</v>
      </c>
      <c r="B12" s="104"/>
      <c r="C12" s="105"/>
    </row>
    <row r="13" spans="1:3" ht="48" x14ac:dyDescent="0.2">
      <c r="A13" s="5" t="s">
        <v>125</v>
      </c>
      <c r="B13" s="49"/>
      <c r="C13" s="49"/>
    </row>
    <row r="14" spans="1:3" ht="48" x14ac:dyDescent="0.2">
      <c r="A14" s="5" t="s">
        <v>126</v>
      </c>
      <c r="B14" s="49"/>
      <c r="C14" s="49"/>
    </row>
    <row r="15" spans="1:3" ht="16" x14ac:dyDescent="0.2">
      <c r="A15" s="5" t="s">
        <v>127</v>
      </c>
      <c r="B15" s="6"/>
      <c r="C15" s="6"/>
    </row>
    <row r="16" spans="1:3" ht="16" x14ac:dyDescent="0.2">
      <c r="A16" s="7" t="s">
        <v>128</v>
      </c>
      <c r="B16" s="49"/>
      <c r="C16" s="49"/>
    </row>
    <row r="17" spans="1:3" ht="16" x14ac:dyDescent="0.2">
      <c r="A17" s="6" t="s">
        <v>129</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59</v>
      </c>
      <c r="B1" t="s">
        <v>130</v>
      </c>
      <c r="C1" s="9" t="s">
        <v>63</v>
      </c>
      <c r="D1" s="9" t="s">
        <v>131</v>
      </c>
      <c r="E1" s="3" t="s">
        <v>69</v>
      </c>
      <c r="F1" s="2" t="s">
        <v>101</v>
      </c>
      <c r="G1" s="4">
        <v>0</v>
      </c>
      <c r="H1" t="s">
        <v>26</v>
      </c>
      <c r="I1" t="s">
        <v>34</v>
      </c>
      <c r="K1" t="s">
        <v>132</v>
      </c>
      <c r="L1" s="30" t="s">
        <v>10</v>
      </c>
      <c r="M1" t="s">
        <v>133</v>
      </c>
      <c r="N1" t="s">
        <v>101</v>
      </c>
      <c r="O1" t="s">
        <v>134</v>
      </c>
    </row>
    <row r="2" spans="1:15" x14ac:dyDescent="0.2">
      <c r="A2" t="s">
        <v>133</v>
      </c>
      <c r="B2" t="s">
        <v>135</v>
      </c>
      <c r="C2" t="s">
        <v>136</v>
      </c>
      <c r="D2" s="2" t="s">
        <v>137</v>
      </c>
      <c r="E2" s="1" t="s">
        <v>138</v>
      </c>
      <c r="F2" s="2" t="s">
        <v>139</v>
      </c>
      <c r="G2" s="4">
        <v>0.7</v>
      </c>
      <c r="H2" t="s">
        <v>140</v>
      </c>
      <c r="I2" t="s">
        <v>141</v>
      </c>
      <c r="K2" t="s">
        <v>8</v>
      </c>
      <c r="L2" s="30" t="s">
        <v>142</v>
      </c>
      <c r="M2" t="s">
        <v>143</v>
      </c>
      <c r="N2" t="s">
        <v>103</v>
      </c>
      <c r="O2" t="s">
        <v>135</v>
      </c>
    </row>
    <row r="3" spans="1:15" x14ac:dyDescent="0.2">
      <c r="A3" t="s">
        <v>143</v>
      </c>
      <c r="C3" t="s">
        <v>144</v>
      </c>
      <c r="D3" s="2" t="s">
        <v>145</v>
      </c>
      <c r="E3" s="1" t="s">
        <v>146</v>
      </c>
      <c r="F3" s="2" t="s">
        <v>103</v>
      </c>
      <c r="G3" s="4">
        <v>0.3</v>
      </c>
      <c r="H3" t="s">
        <v>27</v>
      </c>
      <c r="I3" t="s">
        <v>147</v>
      </c>
      <c r="L3" s="30" t="s">
        <v>56</v>
      </c>
      <c r="M3" t="s">
        <v>148</v>
      </c>
      <c r="N3" t="s">
        <v>139</v>
      </c>
    </row>
    <row r="4" spans="1:15" x14ac:dyDescent="0.2">
      <c r="A4" t="s">
        <v>148</v>
      </c>
      <c r="C4" t="s">
        <v>149</v>
      </c>
      <c r="E4" s="1" t="s">
        <v>150</v>
      </c>
      <c r="H4" t="s">
        <v>151</v>
      </c>
      <c r="I4" t="s">
        <v>152</v>
      </c>
      <c r="L4" t="s">
        <v>153</v>
      </c>
    </row>
    <row r="5" spans="1:15" x14ac:dyDescent="0.2">
      <c r="A5" t="s">
        <v>154</v>
      </c>
      <c r="E5" s="1" t="s">
        <v>155</v>
      </c>
      <c r="H5" t="s">
        <v>156</v>
      </c>
      <c r="I5" t="s">
        <v>157</v>
      </c>
      <c r="L5" s="30" t="s">
        <v>158</v>
      </c>
    </row>
    <row r="6" spans="1:15" x14ac:dyDescent="0.2">
      <c r="E6" s="1" t="s">
        <v>159</v>
      </c>
      <c r="I6" t="s">
        <v>160</v>
      </c>
      <c r="L6" s="30" t="s">
        <v>161</v>
      </c>
    </row>
    <row r="7" spans="1:15" x14ac:dyDescent="0.2">
      <c r="E7" s="1" t="s">
        <v>162</v>
      </c>
      <c r="I7" t="s">
        <v>163</v>
      </c>
      <c r="L7" s="30" t="s">
        <v>164</v>
      </c>
    </row>
    <row r="8" spans="1:15" x14ac:dyDescent="0.2">
      <c r="E8" s="1" t="s">
        <v>165</v>
      </c>
      <c r="L8" s="30" t="s">
        <v>110</v>
      </c>
    </row>
    <row r="9" spans="1:15" x14ac:dyDescent="0.2">
      <c r="L9" s="30" t="s">
        <v>166</v>
      </c>
    </row>
    <row r="10" spans="1:15" x14ac:dyDescent="0.2">
      <c r="L10" s="30" t="s">
        <v>167</v>
      </c>
    </row>
    <row r="11" spans="1:15" x14ac:dyDescent="0.2">
      <c r="L11" s="30" t="s">
        <v>168</v>
      </c>
    </row>
    <row r="12" spans="1:15" x14ac:dyDescent="0.2">
      <c r="L12" s="30" t="s">
        <v>169</v>
      </c>
    </row>
    <row r="13" spans="1:15" x14ac:dyDescent="0.2">
      <c r="L13" s="30" t="s">
        <v>170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e92465-a0e2-486c-949b-081e74ec1891" xsi:nil="true"/>
    <lcf76f155ced4ddcb4097134ff3c332f xmlns="1bab661e-fe55-4669-93d5-0e6ae1f643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7104CF00E0C2441A4E93217114FBC6C" ma:contentTypeVersion="18" ma:contentTypeDescription="Crear nuevo documento." ma:contentTypeScope="" ma:versionID="297cd23329f95115a1c614d430c59919">
  <xsd:schema xmlns:xsd="http://www.w3.org/2001/XMLSchema" xmlns:xs="http://www.w3.org/2001/XMLSchema" xmlns:p="http://schemas.microsoft.com/office/2006/metadata/properties" xmlns:ns2="9ae92465-a0e2-486c-949b-081e74ec1891" xmlns:ns3="1bab661e-fe55-4669-93d5-0e6ae1f643eb" targetNamespace="http://schemas.microsoft.com/office/2006/metadata/properties" ma:root="true" ma:fieldsID="0bdca50e6eebf8e10d053497b3182b47" ns2:_="" ns3:_="">
    <xsd:import namespace="9ae92465-a0e2-486c-949b-081e74ec1891"/>
    <xsd:import namespace="1bab661e-fe55-4669-93d5-0e6ae1f643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92465-a0e2-486c-949b-081e74ec189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3a15712-2c74-4f98-9b68-af617f6cfde1}" ma:internalName="TaxCatchAll" ma:showField="CatchAllData" ma:web="9ae92465-a0e2-486c-949b-081e74ec18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ab661e-fe55-4669-93d5-0e6ae1f643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3897a26-3c99-41c1-9f2e-44c00ab74a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7C152D-2C3F-47E0-B70A-54C825537CF1}">
  <ds:schemaRefs>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1bab661e-fe55-4669-93d5-0e6ae1f643eb"/>
    <ds:schemaRef ds:uri="http://purl.org/dc/elements/1.1/"/>
    <ds:schemaRef ds:uri="9ae92465-a0e2-486c-949b-081e74ec189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58C92F9-E1AD-4A42-97F9-12FF78C9C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92465-a0e2-486c-949b-081e74ec1891"/>
    <ds:schemaRef ds:uri="1bab661e-fe55-4669-93d5-0e6ae1f64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267CA4-BAD1-4DEF-BFC6-F209FB2E1A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LOPEZ ROMERO</cp:lastModifiedBy>
  <cp:revision/>
  <dcterms:created xsi:type="dcterms:W3CDTF">2020-12-07T14:41:17Z</dcterms:created>
  <dcterms:modified xsi:type="dcterms:W3CDTF">2024-06-19T22:07:32Z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_AdHocReviewCycleID">
    <vt:i4>2125675577</vt:i4>
  </property>
  <property fmtid="{D5CDD505-2E9C-101B-9397-08002B2CF9AE}" pid="30" name="_NewReviewCycle">
    <vt:lpwstr/>
  </property>
  <property fmtid="{D5CDD505-2E9C-101B-9397-08002B2CF9AE}" pid="31" name="_EmailSubject">
    <vt:lpwstr>FORMATO AUTOS</vt:lpwstr>
  </property>
  <property fmtid="{D5CDD505-2E9C-101B-9397-08002B2CF9AE}" pid="32" name="_AuthorEmail">
    <vt:lpwstr>maria.romero@externos.allianz.co</vt:lpwstr>
  </property>
  <property fmtid="{D5CDD505-2E9C-101B-9397-08002B2CF9AE}" pid="33" name="_AuthorEmailDisplayName">
    <vt:lpwstr>Maria Claudia Romero Lenis</vt:lpwstr>
  </property>
  <property fmtid="{D5CDD505-2E9C-101B-9397-08002B2CF9AE}" pid="34" name="ContentTypeId">
    <vt:lpwstr>0x01010087104CF00E0C2441A4E93217114FBC6C</vt:lpwstr>
  </property>
  <property fmtid="{D5CDD505-2E9C-101B-9397-08002B2CF9AE}" pid="35" name="MediaServiceImageTags">
    <vt:lpwstr/>
  </property>
  <property fmtid="{D5CDD505-2E9C-101B-9397-08002B2CF9AE}" pid="36" name="_ReviewingToolsShownOnce">
    <vt:lpwstr/>
  </property>
</Properties>
</file>