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darli\Downloads\"/>
    </mc:Choice>
  </mc:AlternateContent>
  <bookViews>
    <workbookView xWindow="0" yWindow="0" windowWidth="28800" windowHeight="11685" activeTab="2"/>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0" i="8" l="1"/>
  <c r="B39" i="8"/>
  <c r="B10" i="9"/>
  <c r="B2" i="8"/>
  <c r="B2" i="9"/>
  <c r="B8" i="9"/>
  <c r="B7" i="9"/>
  <c r="B6" i="9"/>
  <c r="B5" i="9"/>
  <c r="B4" i="9"/>
  <c r="B3" i="9"/>
  <c r="B8" i="8"/>
  <c r="B7" i="8"/>
  <c r="B6" i="8"/>
  <c r="B5" i="8"/>
  <c r="B4" i="8"/>
  <c r="B3" i="8"/>
  <c r="B8" i="7"/>
  <c r="B4" i="7"/>
  <c r="B5" i="7"/>
  <c r="B6" i="7"/>
  <c r="B7" i="7"/>
  <c r="B3" i="7"/>
  <c r="B9" i="8"/>
  <c r="B11" i="9"/>
</calcChain>
</file>

<file path=xl/sharedStrings.xml><?xml version="1.0" encoding="utf-8"?>
<sst xmlns="http://schemas.openxmlformats.org/spreadsheetml/2006/main" count="235" uniqueCount="182">
  <si>
    <t>SOLICITUD DE ANTECEDENTES -ABOGADO EXTERNO-</t>
  </si>
  <si>
    <t>Radicado(23 digitos)</t>
  </si>
  <si>
    <t>528353103002-2024-00057-00</t>
  </si>
  <si>
    <t>Juzgado</t>
  </si>
  <si>
    <t>JUZGADO SEEGUNDO CIVIL DEL CIRCUITO TUMACO, NARIÑO</t>
  </si>
  <si>
    <t>Demandado</t>
  </si>
  <si>
    <t xml:space="preserve">Demandante </t>
  </si>
  <si>
    <t>Tipo de vinculacion compañía</t>
  </si>
  <si>
    <t>DEMANDA DIRECTA</t>
  </si>
  <si>
    <t xml:space="preserve">Tipo de perjucio </t>
  </si>
  <si>
    <t xml:space="preserve">RCE LESIONES </t>
  </si>
  <si>
    <t>INTERVINIENTE -Nombre de lesionado o muerto (s) del proceso</t>
  </si>
  <si>
    <t xml:space="preserve">Numero de identificacion </t>
  </si>
  <si>
    <t xml:space="preserve">Domicilio </t>
  </si>
  <si>
    <t xml:space="preserve">Cali, Valle del Cauca </t>
  </si>
  <si>
    <t xml:space="preserve">Telefono </t>
  </si>
  <si>
    <t>No aporta</t>
  </si>
  <si>
    <t>Correo electronico</t>
  </si>
  <si>
    <t>mahybrytd@hotmail.com</t>
  </si>
  <si>
    <t xml:space="preserve">Estado Civil </t>
  </si>
  <si>
    <t>N/A</t>
  </si>
  <si>
    <t xml:space="preserve">Fecha de nacimiento </t>
  </si>
  <si>
    <t>20 DE NOVIEMBRE DE 1993</t>
  </si>
  <si>
    <t xml:space="preserve">Edad al momento del siniestro </t>
  </si>
  <si>
    <t xml:space="preserve">30 años </t>
  </si>
  <si>
    <t xml:space="preserve">Fecha de defuncion </t>
  </si>
  <si>
    <t xml:space="preserve">Situcion Laboral </t>
  </si>
  <si>
    <t>Ocupado - Autonomo</t>
  </si>
  <si>
    <t xml:space="preserve">Profesion </t>
  </si>
  <si>
    <t xml:space="preserve">Venta de artesanias </t>
  </si>
  <si>
    <t xml:space="preserve">Ingresos Netos </t>
  </si>
  <si>
    <t>1 SMMLV</t>
  </si>
  <si>
    <t>Numero de Lesionados y/o fallecidos  según IPAT</t>
  </si>
  <si>
    <t xml:space="preserve">Condicion </t>
  </si>
  <si>
    <t>Acompañante motorista</t>
  </si>
  <si>
    <t>Fecha de los hechos</t>
  </si>
  <si>
    <t>01 DE MAYO DE 2023</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</si>
  <si>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</si>
  <si>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</si>
  <si>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</si>
  <si>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El 01 de mayo del año 2023, siendo aproximadamente las 7:30, la señora Maibry Dayana se movilizaba como parrillera en la motocicleta de placas ATY-72E, conducida por el señor Norman Luna Estacio, sobre la vía al Morro, Municipio de Tumaco, en sentido vial Avenida los Estudiantes – El Morro, cuando son impactados en el costado izquierdo por el vehículo de placas ZYL-545, conducido por el señor Javier Alexis Góngora Betancurt que además de ir a exceso de velocidad, conducía también en estado de embriaguez (grado 1). Además de colisionar contra la motocicleta y sus ocupantes, golpea también a varias motocicletas y personas que se encontraban transitando por el lugar, hasta quedar sobre el separador de la vía en medio de unos postes de energía. En el momento del impacto, la señora Maibry Dayana sale expulsada a un costado de la vía quedando gravemente herida. 
Según la parte demandante, en el informe policial de accidentes de transito se codificó al vehículo de placas ZYL-545 con las hipótesis 114 y 116 correspondientes a “embriaguez aparente” y “exceso de velocidad”
Debido a la gravedad de las heridas, la señora Maibry Dayana fue trasladada al hospital San Andrés de Tumaco E.S.E, en donde el 07 de mayo de 2023 fue intervenida quirúrgicamente en distintos procedimientos y posterior a ello, el 11 de mayo de 2023 egresó del hospital con diagnostico “…ostesintesis de fr actura de femur izquierdo, fractura osteosintesis de fractura del extremo distal del radio, pop operatorio de laparotomia…”, posterior a ello la señora Maibry Dayana presenta secuelas de carácter físico y psicológico que la afectan en su vida cotidiana. 
</t>
  </si>
  <si>
    <t>Asegurado</t>
  </si>
  <si>
    <t xml:space="preserve">AURA GRACIELA BETANCOURT RODRIGUEZ Y OTROS.	</t>
  </si>
  <si>
    <t>Nit Asegurado</t>
  </si>
  <si>
    <t>C.C 30741464 _x000D_</t>
  </si>
  <si>
    <t>Placa vehículo asegurado (si aplica)</t>
  </si>
  <si>
    <t>ZVL-545</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</si>
  <si>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</si>
  <si>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</si>
  <si>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</si>
  <si>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</si>
  <si>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</si>
  <si>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</si>
  <si>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</si>
  <si>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</si>
  <si>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</si>
  <si>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</si>
  <si>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</si>
  <si>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</si>
  <si>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</si>
  <si>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</si>
  <si>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</si>
  <si>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</si>
  <si>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</si>
  <si>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</si>
  <si>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</si>
  <si>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</si>
  <si>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</si>
  <si>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</si>
  <si>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</si>
  <si>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</si>
  <si>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</si>
  <si>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</si>
  <si>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</si>
  <si>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</si>
  <si>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</si>
  <si>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</si>
  <si>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</si>
  <si>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</si>
  <si>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</si>
  <si>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</si>
  <si>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</si>
  <si>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</si>
  <si>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</si>
  <si>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</si>
  <si>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</si>
  <si>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</si>
  <si>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</si>
  <si>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</si>
  <si>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</si>
  <si>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</si>
  <si>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</si>
  <si>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</si>
  <si>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</si>
  <si>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</si>
  <si>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</si>
  <si>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</si>
  <si>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</si>
  <si>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</si>
  <si>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</si>
  <si>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</si>
  <si>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</si>
  <si>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</si>
  <si>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</si>
  <si>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</si>
  <si>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</si>
  <si>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</si>
  <si>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</si>
  <si>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</si>
  <si>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</si>
  <si>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</si>
  <si>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</si>
  <si>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</si>
  <si>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</si>
  <si>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</si>
  <si>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</si>
  <si>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</si>
  <si>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</si>
  <si>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</si>
  <si>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</si>
  <si>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</si>
  <si>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</si>
  <si>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</si>
  <si>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</si>
  <si>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</si>
  <si>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</si>
  <si>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</si>
  <si>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</si>
  <si>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</si>
  <si>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</si>
  <si>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</si>
  <si>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</si>
  <si>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LLAMADA EN GARANTIA</t>
  </si>
  <si>
    <t>OCURRENCIA</t>
  </si>
  <si>
    <t xml:space="preserve">SI </t>
  </si>
  <si>
    <t>NO</t>
  </si>
  <si>
    <t>CEDIDO</t>
  </si>
  <si>
    <t>FACULTATIVO</t>
  </si>
  <si>
    <t xml:space="preserve">Objetado por la Compañía </t>
  </si>
  <si>
    <t>REMOTO</t>
  </si>
  <si>
    <t xml:space="preserve">Ocupado-trabajador cuenta ajena </t>
  </si>
  <si>
    <t xml:space="preserve">Ciclista </t>
  </si>
  <si>
    <t>RCE HOMICIDIO</t>
  </si>
  <si>
    <t>CLAIMS MADE</t>
  </si>
  <si>
    <t>ACEPTADO</t>
  </si>
  <si>
    <t>AUTOMATICO</t>
  </si>
  <si>
    <t>Pretensiones elevadas- reclamación Compañía</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</si>
  <si>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</si>
  <si>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</si>
  <si>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</si>
  <si>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</si>
  <si>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</si>
  <si>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</si>
  <si>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</si>
  <si>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</si>
  <si>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</si>
  <si>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</si>
  <si>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</si>
  <si>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</si>
  <si>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</si>
  <si>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</si>
  <si>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</si>
  <si>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</si>
  <si>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</si>
  <si>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</si>
  <si>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</si>
  <si>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</si>
  <si>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</si>
  <si>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</si>
  <si>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</si>
  <si>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</si>
  <si>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24 DE MAYO DE 2024 (A GHA)</t>
  </si>
  <si>
    <t>MAYBRI DAYANA BANGUERA MATAMBA.</t>
  </si>
  <si>
    <t xml:space="preserve">Excepciones frente a la inexistente responsabilidad e improcedencia de perjuicios:
- Inexistencia de medios de prueba que permitan corroborar que la demandante estuvo involucrada en los hechos del 1 de mayo de 2023 
- Inexistencia de medios de prueba que permitan endilgar responsabilidad civil en cabeza de los demandados
- Inexistencia de responsabilidad por la no acreditación del nexo causal 
- El régimen de responsabilidad aplicable a este particular es de la culpa probada 
- Subsidiaria: Reducción de la eventual indemnización como consecuencia de la incidencia de la conducta de la señora Banguera en la producción del daño
Excepciones frente a las pretensiones indemnizatorias invocadas en la demanda. 
- Tasación indebida e injustificada de los supuestos perjuicios morales pretendidos por los demandantes. 
- Improcedencia del reconocimiento del supuesto daño a la vida de relación, así como su cuantificación indebida e injustificada y pretendida por la demandante. 
-Improcedencia, falta de medio de prueba e indebida cuantificación de los perjuicios materiales en la modalidad de lucro cesante. 
Excepciones de fondo frente al contrato de seguro 
- Inexistencia de obligación de indemnizar a cargo Allianz Seguros S.A. por la no realización del riesgo asegurado ni la cuantía de la pérdida en los términos del artículo 1077 del C.G. del P. 
-Riesgos expresamente excluidos en la Póliza. 
-Inexistencia de solidaridad entre Allianz y los demás demandados. 
-En cualquier caso, de ninguna forma se podrá exceder el límite del valor asegurado en la Póliza. 
- Disponibilidad del valor asegurado. </t>
  </si>
  <si>
    <t xml:space="preserve">La contingencia se califica provisionalmente como PROBABLE toda vez que la Póliza de Automóviles Individual Livianos Particulares No. 022897048/0 presta cobertura material y temporal, además, la responsabilidad del asegurado está plenamente acreditada. 
Lo primero que debe indicarse es que el contrato de seguro presta cobertura temporal, puesto que los hechos ocurrieron el 1 de mayo de 2023 y la vigencia de la póliza comprendía desde el 1 de junio de 2022 al 31 de mayo de 2023, en modalidad ocurrencia, es decir, los hechos tuvieron lugar dentro de su vigencia. Aunado a ello, presta cobertura material, en tanto que la mismo ampara la responsabilidad civil extracontractual en que, de acuerdo con la Ley, incurra el asegurado o conductor autorizado, pretensión que se endilga al asegurado. 
Lo anteriormente esgrimido debe ser analizado de manera conjunta con el estudio de la responsabilidad del asegurado, toda vez que la misma está plenamente acreditada, por las siguientes razones: (i) El IPAT establece dos hipótesis, la 114 “Embriaguez aparente. Cuando se observa ingestión de alcohol” y 116 “Exceso de velocidad. Conducir a velocidad mayor de la permitida, según el servicio y sitio del accidente” para el conductor del vehículo asegurado; (ii) El conductor y las pasajeras del vehículo asegurado se negaron a practicarse prueba de alcoholemia, por lo que fue ordenada por un juez de control de garantías y fue practicada por medicina legal, la cual arrojó positivo y grado I en la prueba de alcoholemia para el conductor del vehículo asegurado, señor Javier Alexis Góngora Betancourt; (iii) En un interrogatorio FPJ 27 que le hicieron a la señora Consuelo Alejandra Mina Riascos, dentro del marco del proceso penal No. 528356000538202395178, acompañante del vehículo asegurado, indicó que el conductor del vehículo asegurado era el señor Javier Alexis Góngora Betancourt y que en efecto había ingerido alcohol en una fiesta en la que estaban antes del accidente; (iv) En el expediente se aportó el documento de formato de sitio de Allianz Seguros S.A., donde se observa que el concepto del abogado es que la responsabilidad es del asegurado por embriaguez y exceso de velocidad; (v) Se observa RAT No. 230533461 elaborado por IRS VIAL y contratado por Allianz Seguros S.A. el cual concluye que la causa del accidente se dio porque el conductor asegurado se desplazaba entre 56 y 72 km/h en una zona cuyo límite era de 30 km/h y, además, bajo los efectos del alcohol; (vi) En la demanda se solicitó el testimonio de los funcionarios de tránsito que elaboraron el IPAT; (vii) El proceso penal con NUNC 528356000538202395178 está activo; (viii) Dentro del dictamen pericial allegado por la parte demandante se establece que la causa determinante para que este accidente se presentara, es atribuible al señor Javier Alexis Góngora Betancourt, por conducir el vehículo de placas ZYL545 a una velocidad de 76,9 km/h; (ix) Si bien el demandante, conductor de la motocicleta, también estaba en el ejercicio de una actividad peligrosa, como la conducción de vehículos, lo cierto es que no obra ningún medio de prueba que permita concluir, así sea sumariamente, que el accidente fue su responsabilidad o al menos que hubo una concurrencia de culpas. Por lo anterior, si bien la responsabilidad del conductor asegurado no se presume, pues el presente litigio se debe analizar desde la perspectiva del artículo 2341 del Código Civil, esto es, bajo la normatividad de la culpa probada y no a la luz del artículo 2356 del Código Civil, lo cierto es que la responsabilidad del conductor asegurado está demostrada. Todo lo anterior sin perjuicio del carácter contingente del proceso.
</t>
  </si>
  <si>
    <t xml:space="preserve">1. AURA GRACIELA BETANCOURT RODRIGUEZ (propietaria) 
2. JAVIER ALEXIS GONGORA BETANCOURT (conductor) 
3. ALLIANZ SEGUROS S.A. (aseguradora)  
</t>
  </si>
  <si>
    <t xml:space="preserve">1. MAYBRI DAYANA BANGUERA MATAMBA (víctima directa) 
2. DELIS ALICIA BANGUERA MATAMBA (madre de la lesionada)
3. EDISON ELIAS TOVAR PUENTES (padre de crianza) 
4. MARTA MATAMBA ANGULO (abuela)
5. MARIA DEL MAR MUÑOZ BANGUERA (hermana) 
6. VALENTINA BANGUERA MATAMBA (hermana)
7. JUAN ELIAS TOVAR BANGUERA (hermano)
8. DANIEL BORRERO BANGUERA (hermano) </t>
  </si>
  <si>
    <t>16 DE MAYO DE 2024</t>
  </si>
  <si>
    <t>19 DE JUNIO DE 2024 (contabilizando los dos días de la 2213)</t>
  </si>
  <si>
    <t>SINIESTRO 126412882 LEGIS - APJ32417</t>
  </si>
  <si>
    <t xml:space="preserve">PLACAS </t>
  </si>
  <si>
    <t>Como liquidación objetiva de perjuicios se tiene la suma de $171'586.656, valor al que se llegó de la siguiente manera: 
Daño moral: se reconoce la suma total de $95'000.000 suma dividida así: (i) Para la víctima directa, señora Maybri Dayana Banguera Matamba, la suma de $30'000.000; (ii) Para su madre Delis Alicia Banguera Matamba la suma de $15'000.000; (iii) para su abuela, la señora Marta Matamba Angulo y hermanos María del Mar Muñoz Banguera, Valentina Banguera Matamba, Juan Elías Tovar Banguera, y Daniel Borrero Banguera la suma de $10'000.000 para cada uno. Se llegó a tal liquidación teniendo en cuenta que: (i) Obra en el expediente un dictamen médico legal que determinó una incapacidad médico legal provisional de 130 días con una deformidad física que afecta el cuerpo de formar permanente; (ii) La historia clínica aportada refleja igualmente las lesiones padecidas por la demandante consistentes en las múltiples fracturas de fémur, tibia y peroné como también las intervenciones quirúrgicas que tuvo que asumir como consecuencia del accidente. El anterior valor tomando como referencia la sentencia SC5885-2016,16/5/2016 de la Corte Suprema de Justicia, en la que reconoció la suma de $15.000.000 a favor de la víctima directa a causa de la perturbación psíquica, deformidad física permanente y pérdida de su capacidad laboral en un 20,65 %,    generadas por la colisión entre vehículo de servicio público y la motocicleta que aquella conducía. Como en este caso, a causa de las lesiones consistentes en las múltiples fracturas del fémur, tibia y perone padecidas por la demandante, se aproxima una pérdida de capacidad laboral del 20% aproximadamente, se establece la misma cuantía por perjuicios morales. Ahora bien, los vínculos de consanguineidad, se encuentran acreditados en el expediente, por los registros civiles de nacimiento y de matrimonio. Ahora bien, con respecto al señor Edison Elias Tovar Puentes, no se reconoce ninguna suma debido a que no obra dentro del expediente prueba del vinculo enrostrado en la demanda como padre de crianza. 
Daño a la vida de relación: se reconoce la suma de 30'000.000 a favor de la víctima directa, señora Maybri Dayana Banguera Matamba. Lo anterior teniendo en cuenta que: (i) Obra en el expediente un dictamen médico legal que determinó una incapacidad médico legal provisional de 130 días con una deformidad física que afecta el cuerpo de formar permanente; (ii) La historia clínica aportada refleja igualmente las lesiones padecidas por la demandante consistentes en las múltiples fracturas de fémur, tibia y peroné como también las intervenciones quirúrgicas que tuvo que asumir como consecuencia del accidente.  
Lucro cesante: se reconoce la suma de $46'586.656 a favor de la víctima directa, señora Maybri Dayana Banguera Matamba. Por concepto de lucro cesante consolidado arrojó la suma de $3'027.776 y por concepto de lucro cesante futuro arrojó la suma de $43'558.880. Lo anterior, teniendo como datos para la liquidación los siguientes: (i) Salario mínimo de la fecha de la liquidación (2024); (ii) No se sumó el 25 % de factor prestacional; (iv) Edad del lesionado al momento del accidente (30 años); (v) ocurrencia del accidente (1 de mayo de 2023); (vi) fecha de la liquidación (30 de mayo de 2024); (vii) un porcentaje aproximado del 20% de PCL teniendo en cuenta las lesiones de la señora Banguera acreditadas con la historia clínica y el dictamen médico legal.
Daño emergente: No se reconoce ninguna suma por concepto de daño emergente debido a que las facturas que son allegadas junto con el escrito de demanda no permiten evidenciar las supuestas erogaciones como causa del accidente de tránsito. i)  La factura de "Don Juan El palacio de las Leches" por un valor $180.000 no cumple con los requisitos establecidos en el Código de Comercio y el Estatuto Tributario como la ilegibilidad de quien la emite y del número consecutivo, así mismo, la falta de una descripción clara de los artículos vendidos y, finalmente, la falta de enunciación sobre la calidad de retenedor de impuestos; ii) La transferencia electrónica en favor de Price Res S.A.S. no puede probar que el valor transferido por concepto de “pago de reservación 125340512” corresponda a alguna erogación como consecuencia del accidente; y iii) finalmente, los ticketes de avión tampoco guardan relación con el accidente de tránsito objeto de litigio, puesto están a nombre de la señora Denis Banguera quien no estuvo involucrada directamente en el siniestro. 
Deducible: para el amparo de “Responsabilidad Civil Extracontractual” no se pactó deducible.
Valor de la contingencia: el valor de la liquidación objetiva ($161'586.656) es menor al valor asegurado de la póliza para el amparo de “Responsabilidad Civil Extracontractual” ($4.000.000.000), por lo tanto, se toma el menor valor, para un total del valor de exposición de la compañía de  $161'586.656.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</si>
</sst>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 #,##0;[Red]\-&quot;$&quot;\ #,##0"/>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yperlink" xfId="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ahybrytd@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3" tint="-0.499984740745262"/>
  </sheetPr>
  <dimension ref="A1:F80"/>
  <sheetViews>
    <sheetView topLeftCell="A19" zoomScale="145" zoomScaleNormal="145" workbookViewId="0">
      <selection activeCell="A6" sqref="A6"/>
    </sheetView>
  </sheetViews>
  <sheetFormatPr baseColWidth="10" defaultColWidth="0" defaultRowHeight="15" x14ac:dyDescent="0.25"/>
  <cols>
    <col min="1" max="1" width="53.42578125" style="8" customWidth="1"/>
    <col min="2" max="2" width="55.140625" style="8" customWidth="1"/>
    <col min="3" max="3" width="19.140625" style="8" customWidth="1"/>
    <col min="4" max="16384" width="11.42578125" style="2" hidden="1"/>
  </cols>
  <sheetData>
    <row r="1" spans="1:3" ht="18.75" x14ac:dyDescent="0.25">
      <c r="A1" s="45" t="s">
        <v>0</v>
      </c>
      <c r="B1" s="45"/>
      <c r="C1" s="45"/>
    </row>
    <row r="2" spans="1:3" x14ac:dyDescent="0.25">
      <c r="A2" s="5" t="s">
        <v>1</v>
      </c>
      <c r="B2" s="52" t="s">
        <v>2</v>
      </c>
      <c r="C2" s="53"/>
    </row>
    <row r="3" spans="1:3" x14ac:dyDescent="0.25">
      <c r="A3" s="5" t="s">
        <v>3</v>
      </c>
      <c r="B3" s="48" t="s">
        <v>4</v>
      </c>
      <c r="C3" s="49"/>
    </row>
    <row r="4" spans="1:3" x14ac:dyDescent="0.25">
      <c r="A4" s="5" t="s">
        <v>5</v>
      </c>
      <c r="B4" s="54" t="s">
        <v>175</v>
      </c>
      <c r="C4" s="49"/>
    </row>
    <row r="5" spans="1:3" ht="20.25" customHeight="1" x14ac:dyDescent="0.25">
      <c r="A5" s="5" t="s">
        <v>6</v>
      </c>
      <c r="B5" s="54" t="s">
        <v>176</v>
      </c>
      <c r="C5" s="49"/>
    </row>
    <row r="6" spans="1:3" x14ac:dyDescent="0.25">
      <c r="A6" s="5" t="s">
        <v>7</v>
      </c>
      <c r="B6" s="46" t="s">
        <v>8</v>
      </c>
      <c r="C6" s="46"/>
    </row>
    <row r="7" spans="1:3" x14ac:dyDescent="0.25">
      <c r="A7" s="27" t="s">
        <v>9</v>
      </c>
      <c r="B7" s="48" t="s">
        <v>10</v>
      </c>
      <c r="C7" s="49"/>
    </row>
    <row r="8" spans="1:3" ht="33" customHeight="1" x14ac:dyDescent="0.25">
      <c r="A8" s="28" t="s">
        <v>11</v>
      </c>
      <c r="B8" s="46" t="s">
        <v>172</v>
      </c>
      <c r="C8" s="46"/>
    </row>
    <row r="9" spans="1:3" x14ac:dyDescent="0.25">
      <c r="A9" s="28" t="s">
        <v>12</v>
      </c>
      <c r="B9" s="56">
        <v>1010227098</v>
      </c>
      <c r="C9" s="46"/>
    </row>
    <row r="10" spans="1:3" x14ac:dyDescent="0.25">
      <c r="A10" s="28" t="s">
        <v>13</v>
      </c>
      <c r="B10" s="47" t="s">
        <v>14</v>
      </c>
      <c r="C10" s="47"/>
    </row>
    <row r="11" spans="1:3" ht="30" customHeight="1" x14ac:dyDescent="0.25">
      <c r="A11" s="29" t="s">
        <v>15</v>
      </c>
      <c r="B11" s="47" t="s">
        <v>16</v>
      </c>
      <c r="C11" s="47"/>
    </row>
    <row r="12" spans="1:3" ht="30" customHeight="1" x14ac:dyDescent="0.25">
      <c r="A12" s="5" t="s">
        <v>17</v>
      </c>
      <c r="B12" s="62" t="s">
        <v>18</v>
      </c>
      <c r="C12" s="62"/>
    </row>
    <row r="13" spans="1:3" x14ac:dyDescent="0.25">
      <c r="A13" s="5" t="s">
        <v>19</v>
      </c>
      <c r="B13" s="46" t="s">
        <v>20</v>
      </c>
      <c r="C13" s="46"/>
    </row>
    <row r="14" spans="1:3" x14ac:dyDescent="0.25">
      <c r="A14" s="5" t="s">
        <v>21</v>
      </c>
      <c r="B14" s="57" t="s">
        <v>22</v>
      </c>
      <c r="C14" s="46"/>
    </row>
    <row r="15" spans="1:3" x14ac:dyDescent="0.25">
      <c r="A15" s="5" t="s">
        <v>23</v>
      </c>
      <c r="B15" s="46" t="s">
        <v>24</v>
      </c>
      <c r="C15" s="46"/>
    </row>
    <row r="16" spans="1:3" x14ac:dyDescent="0.25">
      <c r="A16" s="5" t="s">
        <v>25</v>
      </c>
      <c r="B16" s="46" t="s">
        <v>20</v>
      </c>
      <c r="C16" s="46"/>
    </row>
    <row r="17" spans="1:3" ht="15" customHeight="1" x14ac:dyDescent="0.25">
      <c r="A17" s="5" t="s">
        <v>26</v>
      </c>
      <c r="B17" s="47" t="s">
        <v>27</v>
      </c>
      <c r="C17" s="47"/>
    </row>
    <row r="18" spans="1:3" x14ac:dyDescent="0.25">
      <c r="A18" s="5" t="s">
        <v>28</v>
      </c>
      <c r="B18" s="47" t="s">
        <v>29</v>
      </c>
      <c r="C18" s="47"/>
    </row>
    <row r="19" spans="1:3" ht="18.75" customHeight="1" x14ac:dyDescent="0.25">
      <c r="A19" s="5" t="s">
        <v>30</v>
      </c>
      <c r="B19" s="50" t="s">
        <v>31</v>
      </c>
      <c r="C19" s="51"/>
    </row>
    <row r="20" spans="1:3" x14ac:dyDescent="0.25">
      <c r="A20" s="5" t="s">
        <v>32</v>
      </c>
      <c r="B20" s="46">
        <v>3</v>
      </c>
      <c r="C20" s="46"/>
    </row>
    <row r="21" spans="1:3" ht="17.25" customHeight="1" x14ac:dyDescent="0.25">
      <c r="A21" s="5" t="s">
        <v>33</v>
      </c>
      <c r="B21" s="47" t="s">
        <v>34</v>
      </c>
      <c r="C21" s="47"/>
    </row>
    <row r="22" spans="1:3" x14ac:dyDescent="0.25">
      <c r="A22" s="28" t="s">
        <v>35</v>
      </c>
      <c r="B22" s="60" t="s">
        <v>36</v>
      </c>
      <c r="C22" s="60"/>
    </row>
    <row r="23" spans="1:3" x14ac:dyDescent="0.25">
      <c r="A23" s="28" t="s">
        <v>37</v>
      </c>
      <c r="B23" s="61" t="s">
        <v>20</v>
      </c>
      <c r="C23" s="60"/>
    </row>
    <row r="24" spans="1:3" x14ac:dyDescent="0.25">
      <c r="A24" s="28" t="s">
        <v>38</v>
      </c>
      <c r="B24" s="61" t="s">
        <v>20</v>
      </c>
      <c r="C24" s="60"/>
    </row>
    <row r="25" spans="1:3" x14ac:dyDescent="0.25">
      <c r="A25" s="55" t="s">
        <v>39</v>
      </c>
      <c r="B25" s="60" t="s">
        <v>40</v>
      </c>
      <c r="C25" s="44"/>
    </row>
    <row r="26" spans="1:3" x14ac:dyDescent="0.25">
      <c r="A26" s="55"/>
      <c r="B26" s="44"/>
      <c r="C26" s="44"/>
    </row>
    <row r="27" spans="1:3" ht="100.5" customHeight="1" x14ac:dyDescent="0.25">
      <c r="A27" s="55"/>
      <c r="B27" s="44"/>
      <c r="C27" s="44"/>
    </row>
    <row r="28" spans="1:3" x14ac:dyDescent="0.25">
      <c r="A28" s="28" t="s">
        <v>41</v>
      </c>
      <c r="B28" s="44" t="s">
        <v>42</v>
      </c>
      <c r="C28" s="44"/>
    </row>
    <row r="29" spans="1:3" x14ac:dyDescent="0.25">
      <c r="A29" s="28" t="s">
        <v>43</v>
      </c>
      <c r="B29" s="44" t="s">
        <v>44</v>
      </c>
      <c r="C29" s="44"/>
    </row>
    <row r="30" spans="1:3" x14ac:dyDescent="0.25">
      <c r="A30" s="28" t="s">
        <v>45</v>
      </c>
      <c r="B30" s="44" t="s">
        <v>46</v>
      </c>
      <c r="C30" s="44"/>
    </row>
    <row r="31" spans="1:3" x14ac:dyDescent="0.25">
      <c r="A31" s="28" t="s">
        <v>47</v>
      </c>
      <c r="B31" s="44">
        <v>8600343137</v>
      </c>
      <c r="C31" s="44"/>
    </row>
    <row r="32" spans="1:3" x14ac:dyDescent="0.25">
      <c r="A32" s="28" t="s">
        <v>48</v>
      </c>
      <c r="B32" s="58" t="s">
        <v>171</v>
      </c>
      <c r="C32" s="59"/>
    </row>
    <row r="33" spans="1:3" x14ac:dyDescent="0.25">
      <c r="A33" s="5" t="s">
        <v>49</v>
      </c>
      <c r="B33" s="57" t="s">
        <v>177</v>
      </c>
      <c r="C33" s="57"/>
    </row>
    <row r="34" spans="1:3" ht="45" x14ac:dyDescent="0.25">
      <c r="A34" s="5" t="s">
        <v>50</v>
      </c>
      <c r="B34" s="57" t="s">
        <v>178</v>
      </c>
      <c r="C34" s="46"/>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C12" r:id="rId1" display="mahybrytd@hotmail.com"/>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Hoja2!$H$2:$H$5</xm:f>
          </x14:formula1>
          <xm:sqref>B17:C17</xm:sqref>
        </x14:dataValidation>
        <x14:dataValidation type="list" allowBlank="1" showInputMessage="1" showErrorMessage="1">
          <x14:formula1>
            <xm:f>Hoja2!$I$1:$I$7</xm:f>
          </x14:formula1>
          <xm:sqref>B21:C21</xm:sqref>
        </x14:dataValidation>
        <x14:dataValidation type="list" allowBlank="1" showInputMessage="1" showErrorMessage="1">
          <x14:formula1>
            <xm:f>Hoja2!$K$1:$K$2</xm:f>
          </x14:formula1>
          <xm:sqref>B6:C6</xm:sqref>
        </x14:dataValidation>
        <x14:dataValidation type="list" allowBlank="1" showInputMessage="1" showErrorMessage="1">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3" tint="-0.499984740745262"/>
  </sheetPr>
  <dimension ref="A1:C50"/>
  <sheetViews>
    <sheetView zoomScaleNormal="100" workbookViewId="0">
      <selection activeCell="B16" sqref="B16:C16"/>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82" t="s">
        <v>51</v>
      </c>
      <c r="B1" s="82"/>
      <c r="C1" s="82"/>
    </row>
    <row r="2" spans="1:3" ht="15.75" customHeight="1" x14ac:dyDescent="0.25">
      <c r="A2" s="20" t="s">
        <v>52</v>
      </c>
      <c r="B2" s="72" t="s">
        <v>179</v>
      </c>
      <c r="C2" s="73"/>
    </row>
    <row r="3" spans="1:3" s="2" customFormat="1" x14ac:dyDescent="0.25">
      <c r="A3" s="5" t="s">
        <v>1</v>
      </c>
      <c r="B3" s="46" t="str">
        <f>'AUTOS  NOTA 322'!B2:C2</f>
        <v>528353103002-2024-00057-00</v>
      </c>
      <c r="C3" s="46"/>
    </row>
    <row r="4" spans="1:3" s="2" customFormat="1" x14ac:dyDescent="0.25">
      <c r="A4" s="5" t="s">
        <v>3</v>
      </c>
      <c r="B4" s="46" t="str">
        <f>'AUTOS  NOTA 322'!B3:C3</f>
        <v>JUZGADO SEEGUNDO CIVIL DEL CIRCUITO TUMACO, NARIÑO</v>
      </c>
      <c r="C4" s="46"/>
    </row>
    <row r="5" spans="1:3" s="2" customFormat="1" x14ac:dyDescent="0.25">
      <c r="A5" s="5" t="s">
        <v>5</v>
      </c>
      <c r="B5" s="46" t="str">
        <f>'AUTOS  NOTA 322'!B4:C4</f>
        <v xml:space="preserve">1. AURA GRACIELA BETANCOURT RODRIGUEZ (propietaria) 
2. JAVIER ALEXIS GONGORA BETANCOURT (conductor) 
3. ALLIANZ SEGUROS S.A. (aseguradora)  
</v>
      </c>
      <c r="C5" s="46"/>
    </row>
    <row r="6" spans="1:3" s="2" customFormat="1" x14ac:dyDescent="0.25">
      <c r="A6" s="5" t="s">
        <v>6</v>
      </c>
      <c r="B6" s="46" t="str">
        <f>'AUTOS  NOTA 322'!B5:C5</f>
        <v xml:space="preserve">1. MAYBRI DAYANA BANGUERA MATAMBA (víctima directa) 
2. DELIS ALICIA BANGUERA MATAMBA (madre de la lesionada)
3. EDISON ELIAS TOVAR PUENTES (padre de crianza) 
4. MARTA MATAMBA ANGULO (abuela)
5. MARIA DEL MAR MUÑOZ BANGUERA (hermana) 
6. VALENTINA BANGUERA MATAMBA (hermana)
7. JUAN ELIAS TOVAR BANGUERA (hermano)
8. DANIEL BORRERO BANGUERA (hermano) </v>
      </c>
      <c r="C6" s="46"/>
    </row>
    <row r="7" spans="1:3" s="2" customFormat="1" x14ac:dyDescent="0.25">
      <c r="A7" s="5" t="s">
        <v>7</v>
      </c>
      <c r="B7" s="46" t="str">
        <f>'AUTOS  NOTA 322'!B6:C6</f>
        <v>DEMANDA DIRECTA</v>
      </c>
      <c r="C7" s="46"/>
    </row>
    <row r="8" spans="1:3" s="2" customFormat="1" x14ac:dyDescent="0.25">
      <c r="A8" s="31" t="s">
        <v>53</v>
      </c>
      <c r="B8" s="46" t="str">
        <f>'AUTOS  NOTA 322'!B7:C8</f>
        <v>MAYBRI DAYANA BANGUERA MATAMBA.</v>
      </c>
      <c r="C8" s="46"/>
    </row>
    <row r="9" spans="1:3" x14ac:dyDescent="0.25">
      <c r="A9" s="20" t="s">
        <v>54</v>
      </c>
      <c r="B9" s="46"/>
      <c r="C9" s="46"/>
    </row>
    <row r="10" spans="1:3" x14ac:dyDescent="0.25">
      <c r="A10" s="20" t="s">
        <v>55</v>
      </c>
      <c r="B10" s="46" t="s">
        <v>56</v>
      </c>
      <c r="C10" s="46"/>
    </row>
    <row r="11" spans="1:3" x14ac:dyDescent="0.25">
      <c r="A11" s="20" t="s">
        <v>57</v>
      </c>
      <c r="B11" s="65">
        <v>0</v>
      </c>
      <c r="C11" s="66"/>
    </row>
    <row r="12" spans="1:3" x14ac:dyDescent="0.25">
      <c r="A12" s="20" t="s">
        <v>58</v>
      </c>
      <c r="B12" s="65">
        <v>0</v>
      </c>
      <c r="C12" s="66"/>
    </row>
    <row r="13" spans="1:3" x14ac:dyDescent="0.25">
      <c r="A13" s="20" t="s">
        <v>59</v>
      </c>
      <c r="B13" s="48"/>
      <c r="C13" s="49"/>
    </row>
    <row r="14" spans="1:3" x14ac:dyDescent="0.25">
      <c r="A14" s="20" t="s">
        <v>60</v>
      </c>
      <c r="B14" s="47"/>
      <c r="C14" s="46"/>
    </row>
    <row r="15" spans="1:3" x14ac:dyDescent="0.25">
      <c r="A15" s="20" t="s">
        <v>61</v>
      </c>
      <c r="B15" s="46"/>
      <c r="C15" s="46"/>
    </row>
    <row r="16" spans="1:3" x14ac:dyDescent="0.25">
      <c r="A16" s="20" t="s">
        <v>62</v>
      </c>
      <c r="B16" s="46"/>
      <c r="C16" s="46"/>
    </row>
    <row r="17" spans="1:3" x14ac:dyDescent="0.25">
      <c r="A17" s="69" t="s">
        <v>63</v>
      </c>
      <c r="B17" s="46"/>
      <c r="C17" s="46"/>
    </row>
    <row r="18" spans="1:3" x14ac:dyDescent="0.25">
      <c r="A18" s="70"/>
      <c r="B18" s="10" t="s">
        <v>64</v>
      </c>
      <c r="C18" s="10" t="s">
        <v>65</v>
      </c>
    </row>
    <row r="19" spans="1:3" x14ac:dyDescent="0.25">
      <c r="A19" s="70"/>
      <c r="B19" s="6" t="s">
        <v>66</v>
      </c>
      <c r="C19" s="6"/>
    </row>
    <row r="20" spans="1:3" x14ac:dyDescent="0.25">
      <c r="A20" s="70"/>
      <c r="B20" s="6"/>
      <c r="C20" s="6"/>
    </row>
    <row r="21" spans="1:3" x14ac:dyDescent="0.25">
      <c r="A21" s="71"/>
      <c r="B21" s="6"/>
      <c r="C21" s="6"/>
    </row>
    <row r="22" spans="1:3" x14ac:dyDescent="0.25">
      <c r="A22" s="20" t="s">
        <v>67</v>
      </c>
      <c r="B22" s="46"/>
      <c r="C22" s="46"/>
    </row>
    <row r="23" spans="1:3" x14ac:dyDescent="0.25">
      <c r="A23" s="20" t="s">
        <v>68</v>
      </c>
      <c r="B23" s="72"/>
      <c r="C23" s="73"/>
    </row>
    <row r="24" spans="1:3" x14ac:dyDescent="0.25">
      <c r="A24" s="20" t="s">
        <v>69</v>
      </c>
      <c r="B24" s="46"/>
      <c r="C24" s="46"/>
    </row>
    <row r="25" spans="1:3" x14ac:dyDescent="0.25">
      <c r="A25" s="20" t="s">
        <v>70</v>
      </c>
      <c r="B25" s="46"/>
      <c r="C25" s="46"/>
    </row>
    <row r="26" spans="1:3" x14ac:dyDescent="0.25">
      <c r="A26" s="20" t="s">
        <v>71</v>
      </c>
      <c r="B26" s="46"/>
      <c r="C26" s="46"/>
    </row>
    <row r="27" spans="1:3" x14ac:dyDescent="0.25">
      <c r="A27" s="19" t="s">
        <v>72</v>
      </c>
      <c r="B27" s="46"/>
      <c r="C27" s="46"/>
    </row>
    <row r="28" spans="1:3" x14ac:dyDescent="0.25">
      <c r="A28" s="74" t="s">
        <v>73</v>
      </c>
      <c r="B28" s="74"/>
      <c r="C28" s="74"/>
    </row>
    <row r="29" spans="1:3" x14ac:dyDescent="0.25">
      <c r="A29" s="67" t="s">
        <v>74</v>
      </c>
      <c r="B29" s="68"/>
      <c r="C29" s="11"/>
    </row>
    <row r="30" spans="1:3" x14ac:dyDescent="0.25">
      <c r="A30" s="67" t="s">
        <v>75</v>
      </c>
      <c r="B30" s="68"/>
      <c r="C30" s="11"/>
    </row>
    <row r="31" spans="1:3" x14ac:dyDescent="0.25">
      <c r="A31" s="67" t="s">
        <v>76</v>
      </c>
      <c r="B31" s="68"/>
      <c r="C31" s="12"/>
    </row>
    <row r="32" spans="1:3" x14ac:dyDescent="0.25">
      <c r="A32" s="67" t="s">
        <v>77</v>
      </c>
      <c r="B32" s="68"/>
      <c r="C32" s="11"/>
    </row>
    <row r="33" spans="1:3" x14ac:dyDescent="0.25">
      <c r="A33" s="67" t="s">
        <v>78</v>
      </c>
      <c r="B33" s="68"/>
      <c r="C33" s="11"/>
    </row>
    <row r="34" spans="1:3" x14ac:dyDescent="0.25">
      <c r="A34" s="67" t="s">
        <v>79</v>
      </c>
      <c r="B34" s="68"/>
      <c r="C34" s="13"/>
    </row>
    <row r="35" spans="1:3" x14ac:dyDescent="0.25">
      <c r="A35" s="63" t="s">
        <v>80</v>
      </c>
      <c r="B35" s="64"/>
      <c r="C35" s="14"/>
    </row>
    <row r="36" spans="1:3" x14ac:dyDescent="0.25">
      <c r="A36" s="63" t="s">
        <v>81</v>
      </c>
      <c r="B36" s="64"/>
      <c r="C36" s="15"/>
    </row>
    <row r="37" spans="1:3" x14ac:dyDescent="0.25">
      <c r="A37" s="75" t="s">
        <v>82</v>
      </c>
      <c r="B37" s="76"/>
      <c r="C37" s="15"/>
    </row>
    <row r="38" spans="1:3" x14ac:dyDescent="0.25">
      <c r="A38" s="77"/>
      <c r="B38" s="78"/>
      <c r="C38" s="15"/>
    </row>
    <row r="39" spans="1:3" x14ac:dyDescent="0.25">
      <c r="A39" s="79"/>
      <c r="B39" s="80"/>
      <c r="C39" s="15"/>
    </row>
    <row r="40" spans="1:3" x14ac:dyDescent="0.25">
      <c r="A40" s="81" t="s">
        <v>83</v>
      </c>
      <c r="B40" s="81"/>
      <c r="C40" s="81"/>
    </row>
    <row r="41" spans="1:3" x14ac:dyDescent="0.25">
      <c r="A41" s="17" t="s">
        <v>84</v>
      </c>
      <c r="B41" s="18"/>
      <c r="C41" s="15"/>
    </row>
    <row r="42" spans="1:3" x14ac:dyDescent="0.25">
      <c r="A42" s="63" t="s">
        <v>85</v>
      </c>
      <c r="B42" s="64"/>
      <c r="C42" s="15"/>
    </row>
    <row r="43" spans="1:3" x14ac:dyDescent="0.25">
      <c r="A43" s="63" t="s">
        <v>86</v>
      </c>
      <c r="B43" s="64"/>
      <c r="C43" s="15"/>
    </row>
    <row r="44" spans="1:3" x14ac:dyDescent="0.25">
      <c r="A44" s="17" t="s">
        <v>87</v>
      </c>
      <c r="B44" s="18"/>
      <c r="C44" s="15"/>
    </row>
    <row r="45" spans="1:3" x14ac:dyDescent="0.25">
      <c r="A45" s="17" t="s">
        <v>88</v>
      </c>
      <c r="B45" s="18"/>
      <c r="C45" s="15"/>
    </row>
    <row r="46" spans="1:3" x14ac:dyDescent="0.25">
      <c r="A46" s="63" t="s">
        <v>89</v>
      </c>
      <c r="B46" s="64"/>
      <c r="C46" s="15"/>
    </row>
    <row r="47" spans="1:3" x14ac:dyDescent="0.25">
      <c r="A47" s="17" t="s">
        <v>90</v>
      </c>
      <c r="B47" s="16"/>
      <c r="C47" s="15"/>
    </row>
    <row r="48" spans="1:3" x14ac:dyDescent="0.25">
      <c r="A48" s="63" t="s">
        <v>91</v>
      </c>
      <c r="B48" s="64"/>
      <c r="C48" s="15"/>
    </row>
    <row r="49" spans="1:3" x14ac:dyDescent="0.25">
      <c r="A49" s="63" t="s">
        <v>92</v>
      </c>
      <c r="B49" s="64"/>
      <c r="C49" s="15"/>
    </row>
    <row r="50" spans="1:3" x14ac:dyDescent="0.25">
      <c r="A50" s="63" t="s">
        <v>82</v>
      </c>
      <c r="B50" s="64"/>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Hoja2!$C$2:$C$4</xm:f>
          </x14:formula1>
          <xm:sqref>B17:C17</xm:sqref>
        </x14:dataValidation>
        <x14:dataValidation type="list" allowBlank="1" showInputMessage="1" showErrorMessage="1">
          <x14:formula1>
            <xm:f>Hoja2!$B$1:$B$2</xm:f>
          </x14:formula1>
          <xm:sqref>B27:C27 B15:C16 B22:C23 B25:C25</xm:sqref>
        </x14:dataValidation>
        <x14:dataValidation type="list" allowBlank="1" showInputMessage="1" showErrorMessage="1">
          <x14:formula1>
            <xm:f>Hoja2!$E$2:$E$8</xm:f>
          </x14:formula1>
          <xm:sqref>B24:C24</xm:sqref>
        </x14:dataValidation>
        <x14:dataValidation type="list" allowBlank="1" showInputMessage="1" showErrorMessage="1">
          <x14:formula1>
            <xm:f>Hoja2!$L$1:$L$13</xm:f>
          </x14:formula1>
          <xm:sqref>B10:C10</xm:sqref>
        </x14:dataValidation>
        <x14:dataValidation type="list" allowBlank="1" showInputMessage="1" showErrorMessage="1">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3" tint="-0.499984740745262"/>
  </sheetPr>
  <dimension ref="A1:I44"/>
  <sheetViews>
    <sheetView tabSelected="1" topLeftCell="A13" zoomScale="115" zoomScaleNormal="115" workbookViewId="0">
      <selection activeCell="B28" sqref="B28"/>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82" t="s">
        <v>93</v>
      </c>
      <c r="B1" s="82"/>
      <c r="C1" s="82"/>
    </row>
    <row r="2" spans="1:9" ht="15" customHeight="1" x14ac:dyDescent="0.25">
      <c r="A2" s="35" t="s">
        <v>52</v>
      </c>
      <c r="B2" s="86" t="str">
        <f>'AUTOS NOTA 321'!B2:C2</f>
        <v>SINIESTRO 126412882 LEGIS - APJ32417</v>
      </c>
      <c r="C2" s="87"/>
    </row>
    <row r="3" spans="1:9" x14ac:dyDescent="0.25">
      <c r="A3" s="36" t="s">
        <v>1</v>
      </c>
      <c r="B3" s="101" t="str">
        <f>'AUTOS  NOTA 322'!B2:C2</f>
        <v>528353103002-2024-00057-00</v>
      </c>
      <c r="C3" s="101"/>
    </row>
    <row r="4" spans="1:9" x14ac:dyDescent="0.25">
      <c r="A4" s="36" t="s">
        <v>3</v>
      </c>
      <c r="B4" s="101" t="str">
        <f>'AUTOS  NOTA 322'!B3:C3</f>
        <v>JUZGADO SEEGUNDO CIVIL DEL CIRCUITO TUMACO, NARIÑO</v>
      </c>
      <c r="C4" s="101"/>
    </row>
    <row r="5" spans="1:9" x14ac:dyDescent="0.25">
      <c r="A5" s="36" t="s">
        <v>5</v>
      </c>
      <c r="B5" s="101" t="str">
        <f>'AUTOS  NOTA 322'!B4:C4</f>
        <v xml:space="preserve">1. AURA GRACIELA BETANCOURT RODRIGUEZ (propietaria) 
2. JAVIER ALEXIS GONGORA BETANCOURT (conductor) 
3. ALLIANZ SEGUROS S.A. (aseguradora)  
</v>
      </c>
      <c r="C5" s="101"/>
    </row>
    <row r="6" spans="1:9" ht="15" customHeight="1" x14ac:dyDescent="0.25">
      <c r="A6" s="36" t="s">
        <v>6</v>
      </c>
      <c r="B6" s="101" t="str">
        <f>'AUTOS  NOTA 322'!B5:C5</f>
        <v xml:space="preserve">1. MAYBRI DAYANA BANGUERA MATAMBA (víctima directa) 
2. DELIS ALICIA BANGUERA MATAMBA (madre de la lesionada)
3. EDISON ELIAS TOVAR PUENTES (padre de crianza) 
4. MARTA MATAMBA ANGULO (abuela)
5. MARIA DEL MAR MUÑOZ BANGUERA (hermana) 
6. VALENTINA BANGUERA MATAMBA (hermana)
7. JUAN ELIAS TOVAR BANGUERA (hermano)
8. DANIEL BORRERO BANGUERA (hermano) </v>
      </c>
      <c r="C6" s="101"/>
    </row>
    <row r="7" spans="1:9" x14ac:dyDescent="0.25">
      <c r="A7" s="36" t="s">
        <v>7</v>
      </c>
      <c r="B7" s="101" t="str">
        <f>'AUTOS  NOTA 322'!B6:C6</f>
        <v>DEMANDA DIRECTA</v>
      </c>
      <c r="C7" s="101"/>
    </row>
    <row r="8" spans="1:9" x14ac:dyDescent="0.25">
      <c r="A8" s="38" t="s">
        <v>53</v>
      </c>
      <c r="B8" s="101" t="str">
        <f>'AUTOS  NOTA 322'!B7:C8</f>
        <v>MAYBRI DAYANA BANGUERA MATAMBA.</v>
      </c>
      <c r="C8" s="101"/>
    </row>
    <row r="9" spans="1:9" ht="30" x14ac:dyDescent="0.25">
      <c r="A9" s="36" t="s">
        <v>94</v>
      </c>
      <c r="B9" s="99">
        <f>SUM(C11,C12,C14,C15,C17)</f>
        <v>784309372</v>
      </c>
      <c r="C9" s="100"/>
    </row>
    <row r="10" spans="1:9" x14ac:dyDescent="0.25">
      <c r="A10" s="102" t="s">
        <v>95</v>
      </c>
      <c r="B10" s="91" t="s">
        <v>96</v>
      </c>
      <c r="C10" s="92"/>
    </row>
    <row r="11" spans="1:9" x14ac:dyDescent="0.25">
      <c r="A11" s="102"/>
      <c r="B11" s="37" t="s">
        <v>97</v>
      </c>
      <c r="C11" s="32">
        <v>99941972</v>
      </c>
    </row>
    <row r="12" spans="1:9" x14ac:dyDescent="0.25">
      <c r="A12" s="102"/>
      <c r="B12" s="37" t="s">
        <v>98</v>
      </c>
      <c r="C12" s="32">
        <v>8367400</v>
      </c>
    </row>
    <row r="13" spans="1:9" x14ac:dyDescent="0.25">
      <c r="A13" s="102"/>
      <c r="B13" s="91"/>
      <c r="C13" s="92"/>
    </row>
    <row r="14" spans="1:9" x14ac:dyDescent="0.25">
      <c r="A14" s="102"/>
      <c r="B14" s="37" t="s">
        <v>99</v>
      </c>
      <c r="C14" s="40">
        <v>572000000</v>
      </c>
    </row>
    <row r="15" spans="1:9" x14ac:dyDescent="0.25">
      <c r="A15" s="102"/>
      <c r="B15" s="37" t="s">
        <v>100</v>
      </c>
      <c r="C15" s="40">
        <v>104000000</v>
      </c>
      <c r="E15" t="s">
        <v>101</v>
      </c>
      <c r="F15" s="22">
        <v>0.7</v>
      </c>
    </row>
    <row r="16" spans="1:9" x14ac:dyDescent="0.25">
      <c r="A16" s="102"/>
      <c r="B16" s="91" t="s">
        <v>102</v>
      </c>
      <c r="C16" s="92"/>
      <c r="E16" t="s">
        <v>103</v>
      </c>
      <c r="F16" s="23">
        <v>0.3</v>
      </c>
      <c r="I16" s="25"/>
    </row>
    <row r="17" spans="1:9" x14ac:dyDescent="0.25">
      <c r="A17" s="102"/>
      <c r="B17" s="37"/>
      <c r="C17" s="41"/>
      <c r="F17" s="26"/>
      <c r="I17" s="25"/>
    </row>
    <row r="18" spans="1:9" ht="23.25" customHeight="1" x14ac:dyDescent="0.25">
      <c r="A18" s="39" t="s">
        <v>104</v>
      </c>
      <c r="B18" s="86" t="s">
        <v>101</v>
      </c>
      <c r="C18" s="87"/>
    </row>
    <row r="19" spans="1:9" ht="60" x14ac:dyDescent="0.25">
      <c r="A19" s="36" t="s">
        <v>105</v>
      </c>
      <c r="B19" s="93" t="s">
        <v>174</v>
      </c>
      <c r="C19" s="94"/>
    </row>
    <row r="20" spans="1:9" ht="15" customHeight="1" x14ac:dyDescent="0.25">
      <c r="A20" s="21" t="s">
        <v>106</v>
      </c>
      <c r="B20" s="88">
        <f>((C22+C23+C25+C26+C30+C28+C32+C34+C29+C33)-C37)*C36*C38</f>
        <v>171586656</v>
      </c>
      <c r="C20" s="88"/>
    </row>
    <row r="21" spans="1:9" x14ac:dyDescent="0.25">
      <c r="A21" s="7" t="s">
        <v>107</v>
      </c>
      <c r="B21" s="95" t="s">
        <v>96</v>
      </c>
      <c r="C21" s="96"/>
    </row>
    <row r="22" spans="1:9" x14ac:dyDescent="0.25">
      <c r="A22" s="97"/>
      <c r="B22" s="37" t="s">
        <v>97</v>
      </c>
      <c r="C22" s="32">
        <v>0</v>
      </c>
    </row>
    <row r="23" spans="1:9" x14ac:dyDescent="0.25">
      <c r="A23" s="98"/>
      <c r="B23" s="37" t="s">
        <v>98</v>
      </c>
      <c r="C23" s="32">
        <v>0</v>
      </c>
    </row>
    <row r="24" spans="1:9" x14ac:dyDescent="0.25">
      <c r="A24" s="98"/>
      <c r="B24" s="91" t="s">
        <v>108</v>
      </c>
      <c r="C24" s="92"/>
    </row>
    <row r="25" spans="1:9" x14ac:dyDescent="0.25">
      <c r="A25" s="98"/>
      <c r="B25" s="37" t="s">
        <v>99</v>
      </c>
      <c r="C25" s="32">
        <v>95000000</v>
      </c>
    </row>
    <row r="26" spans="1:9" ht="29.1" customHeight="1" x14ac:dyDescent="0.25">
      <c r="A26" s="98"/>
      <c r="B26" s="37" t="s">
        <v>109</v>
      </c>
      <c r="C26" s="32">
        <v>30000000</v>
      </c>
    </row>
    <row r="27" spans="1:9" x14ac:dyDescent="0.25">
      <c r="A27" s="98"/>
      <c r="B27" s="91" t="s">
        <v>110</v>
      </c>
      <c r="C27" s="92"/>
    </row>
    <row r="28" spans="1:9" x14ac:dyDescent="0.25">
      <c r="A28" s="98"/>
      <c r="B28" s="37" t="s">
        <v>180</v>
      </c>
      <c r="C28" s="32">
        <v>0</v>
      </c>
    </row>
    <row r="29" spans="1:9" x14ac:dyDescent="0.25">
      <c r="A29" s="98"/>
      <c r="B29" s="37" t="s">
        <v>97</v>
      </c>
      <c r="C29" s="32">
        <v>46586656</v>
      </c>
    </row>
    <row r="30" spans="1:9" x14ac:dyDescent="0.25">
      <c r="A30" s="98"/>
      <c r="B30" s="37" t="s">
        <v>98</v>
      </c>
      <c r="C30" s="32">
        <v>0</v>
      </c>
    </row>
    <row r="31" spans="1:9" x14ac:dyDescent="0.25">
      <c r="A31" s="98"/>
      <c r="B31" s="91" t="s">
        <v>111</v>
      </c>
      <c r="C31" s="92"/>
    </row>
    <row r="32" spans="1:9" x14ac:dyDescent="0.25">
      <c r="A32" s="98"/>
      <c r="B32" s="37"/>
      <c r="C32" s="32"/>
    </row>
    <row r="33" spans="1:3" x14ac:dyDescent="0.25">
      <c r="A33" s="98"/>
      <c r="B33" s="37" t="s">
        <v>97</v>
      </c>
      <c r="C33" s="32">
        <v>0</v>
      </c>
    </row>
    <row r="34" spans="1:3" x14ac:dyDescent="0.25">
      <c r="A34" s="98"/>
      <c r="B34" s="37" t="s">
        <v>98</v>
      </c>
      <c r="C34" s="32">
        <v>0</v>
      </c>
    </row>
    <row r="35" spans="1:3" x14ac:dyDescent="0.25">
      <c r="A35" s="98"/>
      <c r="B35" s="91" t="s">
        <v>112</v>
      </c>
      <c r="C35" s="92"/>
    </row>
    <row r="36" spans="1:3" x14ac:dyDescent="0.25">
      <c r="A36" s="98"/>
      <c r="B36" s="37" t="s">
        <v>113</v>
      </c>
      <c r="C36" s="33">
        <v>1</v>
      </c>
    </row>
    <row r="37" spans="1:3" x14ac:dyDescent="0.25">
      <c r="A37" s="98"/>
      <c r="B37" s="37" t="s">
        <v>58</v>
      </c>
      <c r="C37" s="34">
        <v>0</v>
      </c>
    </row>
    <row r="38" spans="1:3" x14ac:dyDescent="0.25">
      <c r="A38" s="98"/>
      <c r="B38" s="37" t="s">
        <v>114</v>
      </c>
      <c r="C38" s="33">
        <v>1</v>
      </c>
    </row>
    <row r="39" spans="1:3" x14ac:dyDescent="0.25">
      <c r="A39" s="24" t="s">
        <v>115</v>
      </c>
      <c r="B39" s="88">
        <f>IFERROR(B20*(VLOOKUP(B18,E15:F17,2,0)),16666)</f>
        <v>120110659.19999999</v>
      </c>
      <c r="C39" s="88"/>
    </row>
    <row r="40" spans="1:3" ht="93" customHeight="1" x14ac:dyDescent="0.25">
      <c r="A40" s="36" t="s">
        <v>116</v>
      </c>
      <c r="B40" s="89" t="s">
        <v>181</v>
      </c>
      <c r="C40" s="90"/>
    </row>
    <row r="41" spans="1:3" ht="211.5" customHeight="1" x14ac:dyDescent="0.25">
      <c r="A41" s="36" t="s">
        <v>117</v>
      </c>
      <c r="B41" s="84" t="s">
        <v>173</v>
      </c>
      <c r="C41" s="85"/>
    </row>
    <row r="42" spans="1:3" ht="26.1" customHeight="1" x14ac:dyDescent="0.25">
      <c r="A42" s="43" t="s">
        <v>118</v>
      </c>
      <c r="B42" s="43"/>
      <c r="C42" s="43"/>
    </row>
    <row r="43" spans="1:3" x14ac:dyDescent="0.25">
      <c r="A43" s="42" t="s">
        <v>119</v>
      </c>
      <c r="B43" s="83"/>
      <c r="C43" s="83"/>
    </row>
    <row r="44" spans="1:3" ht="41.1" customHeight="1" x14ac:dyDescent="0.25">
      <c r="A44" s="42" t="s">
        <v>120</v>
      </c>
      <c r="B44" s="83"/>
      <c r="C44" s="83"/>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Hoja2!$F$1:$F$3</xm:f>
          </x14:formula1>
          <xm:sqref>B18</xm:sqref>
        </x14:dataValidation>
        <x14:dataValidation type="list" allowBlank="1" showInputMessage="1" showErrorMessage="1">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82" t="s">
        <v>121</v>
      </c>
      <c r="B1" s="82"/>
      <c r="C1" s="82"/>
    </row>
    <row r="2" spans="1:3" x14ac:dyDescent="0.25">
      <c r="A2" s="20" t="s">
        <v>52</v>
      </c>
      <c r="B2" s="72" t="str">
        <f>'AUTOS NOTA 324'!B2:C2</f>
        <v>SINIESTRO 126412882 LEGIS - APJ32417</v>
      </c>
      <c r="C2" s="73"/>
    </row>
    <row r="3" spans="1:3" x14ac:dyDescent="0.25">
      <c r="A3" s="5" t="s">
        <v>1</v>
      </c>
      <c r="B3" s="46" t="str">
        <f>'AUTOS  NOTA 322'!B2:C2</f>
        <v>528353103002-2024-00057-00</v>
      </c>
      <c r="C3" s="46"/>
    </row>
    <row r="4" spans="1:3" x14ac:dyDescent="0.25">
      <c r="A4" s="5" t="s">
        <v>3</v>
      </c>
      <c r="B4" s="46" t="str">
        <f>'AUTOS  NOTA 322'!B3:C3</f>
        <v>JUZGADO SEEGUNDO CIVIL DEL CIRCUITO TUMACO, NARIÑO</v>
      </c>
      <c r="C4" s="46"/>
    </row>
    <row r="5" spans="1:3" x14ac:dyDescent="0.25">
      <c r="A5" s="5" t="s">
        <v>5</v>
      </c>
      <c r="B5" s="46" t="str">
        <f>'AUTOS  NOTA 322'!B4:C4</f>
        <v xml:space="preserve">1. AURA GRACIELA BETANCOURT RODRIGUEZ (propietaria) 
2. JAVIER ALEXIS GONGORA BETANCOURT (conductor) 
3. ALLIANZ SEGUROS S.A. (aseguradora)  
</v>
      </c>
      <c r="C5" s="46"/>
    </row>
    <row r="6" spans="1:3" ht="15" customHeight="1" x14ac:dyDescent="0.25">
      <c r="A6" s="5" t="s">
        <v>6</v>
      </c>
      <c r="B6" s="46" t="str">
        <f>'AUTOS  NOTA 322'!B5:C5</f>
        <v xml:space="preserve">1. MAYBRI DAYANA BANGUERA MATAMBA (víctima directa) 
2. DELIS ALICIA BANGUERA MATAMBA (madre de la lesionada)
3. EDISON ELIAS TOVAR PUENTES (padre de crianza) 
4. MARTA MATAMBA ANGULO (abuela)
5. MARIA DEL MAR MUÑOZ BANGUERA (hermana) 
6. VALENTINA BANGUERA MATAMBA (hermana)
7. JUAN ELIAS TOVAR BANGUERA (hermano)
8. DANIEL BORRERO BANGUERA (hermano) </v>
      </c>
      <c r="C6" s="46"/>
    </row>
    <row r="7" spans="1:3" ht="15" customHeight="1" x14ac:dyDescent="0.25">
      <c r="A7" s="5" t="s">
        <v>7</v>
      </c>
      <c r="B7" s="46" t="str">
        <f>'AUTOS  NOTA 322'!B6:C6</f>
        <v>DEMANDA DIRECTA</v>
      </c>
      <c r="C7" s="46"/>
    </row>
    <row r="8" spans="1:3" ht="15" customHeight="1" x14ac:dyDescent="0.25">
      <c r="A8" s="31" t="s">
        <v>53</v>
      </c>
      <c r="B8" s="46" t="str">
        <f>'AUTOS  NOTA 322'!B7:C8</f>
        <v>MAYBRI DAYANA BANGUERA MATAMBA.</v>
      </c>
      <c r="C8" s="46"/>
    </row>
    <row r="9" spans="1:3" ht="18.95" customHeight="1" x14ac:dyDescent="0.25">
      <c r="A9" s="5" t="s">
        <v>122</v>
      </c>
      <c r="B9" s="46"/>
      <c r="C9" s="46"/>
    </row>
    <row r="10" spans="1:3" x14ac:dyDescent="0.25">
      <c r="A10" s="7" t="s">
        <v>107</v>
      </c>
      <c r="B10" s="105">
        <f>'AUTOS NOTA 324'!B20:C20</f>
        <v>171586656</v>
      </c>
      <c r="C10" s="105"/>
    </row>
    <row r="11" spans="1:3" x14ac:dyDescent="0.25">
      <c r="A11" s="7" t="s">
        <v>123</v>
      </c>
      <c r="B11" s="106">
        <f>'AUTOS NOTA 324'!B39:C39</f>
        <v>120110659.19999999</v>
      </c>
      <c r="C11" s="46"/>
    </row>
    <row r="12" spans="1:3" ht="30" x14ac:dyDescent="0.25">
      <c r="A12" s="7" t="s">
        <v>124</v>
      </c>
      <c r="B12" s="103"/>
      <c r="C12" s="104"/>
    </row>
    <row r="13" spans="1:3" ht="45" x14ac:dyDescent="0.25">
      <c r="A13" s="5" t="s">
        <v>125</v>
      </c>
      <c r="B13" s="46"/>
      <c r="C13" s="46"/>
    </row>
    <row r="14" spans="1:3" ht="45" x14ac:dyDescent="0.25">
      <c r="A14" s="5" t="s">
        <v>126</v>
      </c>
      <c r="B14" s="46"/>
      <c r="C14" s="46"/>
    </row>
    <row r="15" spans="1:3" x14ac:dyDescent="0.25">
      <c r="A15" s="5" t="s">
        <v>127</v>
      </c>
      <c r="B15" s="6"/>
      <c r="C15" s="6"/>
    </row>
    <row r="16" spans="1:3" x14ac:dyDescent="0.25">
      <c r="A16" s="7" t="s">
        <v>128</v>
      </c>
      <c r="B16" s="46"/>
      <c r="C16" s="46"/>
    </row>
    <row r="17" spans="1:3" x14ac:dyDescent="0.25">
      <c r="A17" s="6" t="s">
        <v>129</v>
      </c>
      <c r="B17" s="104"/>
      <c r="C17" s="104"/>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Hoja2!$B$1:$B$2</xm:f>
          </x14:formula1>
          <xm:sqref>B13:C13 B15 B16:C16</xm:sqref>
        </x14:dataValidation>
        <x14:dataValidation type="list" allowBlank="1" showInputMessage="1" showErrorMessage="1">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42578125" customWidth="1"/>
    <col min="13" max="13" width="16" customWidth="1"/>
  </cols>
  <sheetData>
    <row r="1" spans="1:15" x14ac:dyDescent="0.25">
      <c r="A1" s="9" t="s">
        <v>59</v>
      </c>
      <c r="B1" t="s">
        <v>130</v>
      </c>
      <c r="C1" s="9" t="s">
        <v>63</v>
      </c>
      <c r="D1" s="9" t="s">
        <v>131</v>
      </c>
      <c r="E1" s="3" t="s">
        <v>69</v>
      </c>
      <c r="F1" s="2" t="s">
        <v>101</v>
      </c>
      <c r="G1" s="4">
        <v>0</v>
      </c>
      <c r="H1" t="s">
        <v>26</v>
      </c>
      <c r="I1" t="s">
        <v>34</v>
      </c>
      <c r="K1" t="s">
        <v>132</v>
      </c>
      <c r="L1" s="30" t="s">
        <v>10</v>
      </c>
      <c r="M1" t="s">
        <v>133</v>
      </c>
      <c r="N1" t="s">
        <v>101</v>
      </c>
      <c r="O1" t="s">
        <v>134</v>
      </c>
    </row>
    <row r="2" spans="1:15" x14ac:dyDescent="0.25">
      <c r="A2" t="s">
        <v>133</v>
      </c>
      <c r="B2" t="s">
        <v>135</v>
      </c>
      <c r="C2" t="s">
        <v>136</v>
      </c>
      <c r="D2" s="2" t="s">
        <v>137</v>
      </c>
      <c r="E2" s="1" t="s">
        <v>138</v>
      </c>
      <c r="F2" s="2" t="s">
        <v>139</v>
      </c>
      <c r="G2" s="4">
        <v>0.7</v>
      </c>
      <c r="H2" t="s">
        <v>140</v>
      </c>
      <c r="I2" t="s">
        <v>141</v>
      </c>
      <c r="K2" t="s">
        <v>8</v>
      </c>
      <c r="L2" s="30" t="s">
        <v>142</v>
      </c>
      <c r="M2" t="s">
        <v>143</v>
      </c>
      <c r="N2" t="s">
        <v>103</v>
      </c>
      <c r="O2" t="s">
        <v>135</v>
      </c>
    </row>
    <row r="3" spans="1:15" x14ac:dyDescent="0.25">
      <c r="A3" t="s">
        <v>143</v>
      </c>
      <c r="C3" t="s">
        <v>144</v>
      </c>
      <c r="D3" s="2" t="s">
        <v>145</v>
      </c>
      <c r="E3" s="1" t="s">
        <v>146</v>
      </c>
      <c r="F3" s="2" t="s">
        <v>103</v>
      </c>
      <c r="G3" s="4">
        <v>0.3</v>
      </c>
      <c r="H3" t="s">
        <v>27</v>
      </c>
      <c r="I3" t="s">
        <v>147</v>
      </c>
      <c r="L3" s="30" t="s">
        <v>56</v>
      </c>
      <c r="M3" t="s">
        <v>148</v>
      </c>
      <c r="N3" t="s">
        <v>139</v>
      </c>
    </row>
    <row r="4" spans="1:15" x14ac:dyDescent="0.25">
      <c r="A4" t="s">
        <v>148</v>
      </c>
      <c r="C4" t="s">
        <v>149</v>
      </c>
      <c r="E4" s="1" t="s">
        <v>150</v>
      </c>
      <c r="H4" t="s">
        <v>151</v>
      </c>
      <c r="I4" t="s">
        <v>152</v>
      </c>
      <c r="L4" t="s">
        <v>153</v>
      </c>
    </row>
    <row r="5" spans="1:15" x14ac:dyDescent="0.25">
      <c r="A5" t="s">
        <v>154</v>
      </c>
      <c r="E5" s="1" t="s">
        <v>155</v>
      </c>
      <c r="H5" t="s">
        <v>156</v>
      </c>
      <c r="I5" t="s">
        <v>157</v>
      </c>
      <c r="L5" s="30" t="s">
        <v>158</v>
      </c>
    </row>
    <row r="6" spans="1:15" x14ac:dyDescent="0.25">
      <c r="E6" s="1" t="s">
        <v>159</v>
      </c>
      <c r="I6" t="s">
        <v>160</v>
      </c>
      <c r="L6" s="30" t="s">
        <v>161</v>
      </c>
    </row>
    <row r="7" spans="1:15" x14ac:dyDescent="0.25">
      <c r="E7" s="1" t="s">
        <v>162</v>
      </c>
      <c r="I7" t="s">
        <v>163</v>
      </c>
      <c r="L7" s="30" t="s">
        <v>164</v>
      </c>
    </row>
    <row r="8" spans="1:15" x14ac:dyDescent="0.25">
      <c r="E8" s="1" t="s">
        <v>165</v>
      </c>
      <c r="L8" s="30" t="s">
        <v>110</v>
      </c>
    </row>
    <row r="9" spans="1:15" x14ac:dyDescent="0.25">
      <c r="L9" s="30" t="s">
        <v>166</v>
      </c>
    </row>
    <row r="10" spans="1:15" x14ac:dyDescent="0.25">
      <c r="L10" s="30" t="s">
        <v>167</v>
      </c>
    </row>
    <row r="11" spans="1:15" x14ac:dyDescent="0.25">
      <c r="L11" s="30" t="s">
        <v>168</v>
      </c>
    </row>
    <row r="12" spans="1:15" x14ac:dyDescent="0.25">
      <c r="L12" s="30" t="s">
        <v>169</v>
      </c>
    </row>
    <row r="13" spans="1:15" x14ac:dyDescent="0.25">
      <c r="L13" s="30" t="s">
        <v>170</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7104CF00E0C2441A4E93217114FBC6C" ma:contentTypeVersion="18" ma:contentTypeDescription="Crear nuevo documento." ma:contentTypeScope="" ma:versionID="297cd23329f95115a1c614d430c59919">
  <xsd:schema xmlns:xsd="http://www.w3.org/2001/XMLSchema" xmlns:xs="http://www.w3.org/2001/XMLSchema" xmlns:p="http://schemas.microsoft.com/office/2006/metadata/properties" xmlns:ns2="9ae92465-a0e2-486c-949b-081e74ec1891" xmlns:ns3="1bab661e-fe55-4669-93d5-0e6ae1f643eb" targetNamespace="http://schemas.microsoft.com/office/2006/metadata/properties" ma:root="true" ma:fieldsID="0bdca50e6eebf8e10d053497b3182b47" ns2:_="" ns3:_="">
    <xsd:import namespace="9ae92465-a0e2-486c-949b-081e74ec1891"/>
    <xsd:import namespace="1bab661e-fe55-4669-93d5-0e6ae1f643e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e92465-a0e2-486c-949b-081e74ec1891"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63a15712-2c74-4f98-9b68-af617f6cfde1}" ma:internalName="TaxCatchAll" ma:showField="CatchAllData" ma:web="9ae92465-a0e2-486c-949b-081e74ec189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bab661e-fe55-4669-93d5-0e6ae1f643e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83897a26-3c99-41c1-9f2e-44c00ab74a0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ae92465-a0e2-486c-949b-081e74ec1891" xsi:nil="true"/>
    <lcf76f155ced4ddcb4097134ff3c332f xmlns="1bab661e-fe55-4669-93d5-0e6ae1f643e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8C92F9-E1AD-4A42-97F9-12FF78C9CE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e92465-a0e2-486c-949b-081e74ec1891"/>
    <ds:schemaRef ds:uri="1bab661e-fe55-4669-93d5-0e6ae1f643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37C152D-2C3F-47E0-B70A-54C825537CF1}">
  <ds:schemaRefs>
    <ds:schemaRef ds:uri="http://purl.org/dc/terms/"/>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1bab661e-fe55-4669-93d5-0e6ae1f643eb"/>
    <ds:schemaRef ds:uri="http://purl.org/dc/elements/1.1/"/>
    <ds:schemaRef ds:uri="9ae92465-a0e2-486c-949b-081e74ec189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CE267CA4-BAD1-4DEF-BFC6-F209FB2E1A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Darling Muñoz</cp:lastModifiedBy>
  <cp:revision/>
  <dcterms:created xsi:type="dcterms:W3CDTF">2020-12-07T14:41:17Z</dcterms:created>
  <dcterms:modified xsi:type="dcterms:W3CDTF">2024-05-29T14:17:52Z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_AdHocReviewCycleID">
    <vt:i4>2125675577</vt:i4>
  </property>
  <property fmtid="{D5CDD505-2E9C-101B-9397-08002B2CF9AE}" pid="30" name="_NewReviewCycle">
    <vt:lpwstr/>
  </property>
  <property fmtid="{D5CDD505-2E9C-101B-9397-08002B2CF9AE}" pid="31" name="_EmailSubject">
    <vt:lpwstr>FORMATO AUTOS</vt:lpwstr>
  </property>
  <property fmtid="{D5CDD505-2E9C-101B-9397-08002B2CF9AE}" pid="32" name="_AuthorEmail">
    <vt:lpwstr>maria.romero@externos.allianz.co</vt:lpwstr>
  </property>
  <property fmtid="{D5CDD505-2E9C-101B-9397-08002B2CF9AE}" pid="33" name="_AuthorEmailDisplayName">
    <vt:lpwstr>Maria Claudia Romero Lenis</vt:lpwstr>
  </property>
  <property fmtid="{D5CDD505-2E9C-101B-9397-08002B2CF9AE}" pid="34" name="ContentTypeId">
    <vt:lpwstr>0x01010087104CF00E0C2441A4E93217114FBC6C</vt:lpwstr>
  </property>
  <property fmtid="{D5CDD505-2E9C-101B-9397-08002B2CF9AE}" pid="35" name="MediaServiceImageTags">
    <vt:lpwstr/>
  </property>
  <property fmtid="{D5CDD505-2E9C-101B-9397-08002B2CF9AE}" pid="36" name="_ReviewingToolsShownOnce">
    <vt:lpwstr/>
  </property>
</Properties>
</file>