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0" documentId="8_{E38EBF8D-5011-4218-9C88-E8F6AF9AEDCF}" xr6:coauthVersionLast="47" xr6:coauthVersionMax="47" xr10:uidLastSave="{00000000-0000-0000-0000-000000000000}"/>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<sst xmlns="http://schemas.openxmlformats.org/spreadsheetml/2006/main" count="196" uniqueCount="155">
  <si>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</si>
  <si>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</si>
  <si>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23001310500420230027400</t>
  </si>
  <si>
    <t>Juzgado</t>
  </si>
  <si>
    <t>JUZGADO CUARTO (004) LABORAL CIRCUITO MONTERIA</t>
  </si>
  <si>
    <t>Demandado</t>
  </si>
  <si>
    <t>COLFONDOS Y OTRO</t>
  </si>
  <si>
    <t xml:space="preserve">Demandante </t>
  </si>
  <si>
    <t>MAYERLIN MARTINEZ SEÑA. C.C: 30.653.581</t>
  </si>
  <si>
    <t>Tipo de vinculacion compañía</t>
  </si>
  <si>
    <t>LLAMADA EN GARANTIA</t>
  </si>
  <si>
    <t>Nombre de lesionado o muerto (s)</t>
  </si>
  <si>
    <t>N/A</t>
  </si>
  <si>
    <t>Fecha de los hechos</t>
  </si>
  <si>
    <t>01/06/1994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</si>
  <si>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</si>
  <si>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</si>
  <si>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</si>
  <si>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</si>
  <si>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</si>
  <si>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MAYERLIN MARTINEZ SEÑA IDENTIFICADA CON LA C.C: 30.653.581, NACIÓ EL 17/02/1969, MANIFIESTA HABER ESTADO AFILIADA A LA EXTINTA CAJA DE PREVISIÓN SOCIAL DE MUNICIPAL DE LORICA (HOY ALCALDÍA DE LORICA), DESDE EL AÑO 1992, DONDE INICIÓ SU RELACIÓN LABORAL CON EL ESTADO A TRAVÉS DEL MUNICIPIO DE LORICA. DESDE EL DÍA EL DÍA 01/06/1994 EN COLFONDOS S.A., EL DÍA 28/08/2023, LA HOY ACCIONADA COLPENSIONES RESPONDIÓ A LAS SOLICITUDES DE TRASLADO DE RÉGIMEN, SIENDO ESTO NEGADO. LA ACTORA, AFIRMA QUE NINGUNA DE LAS ENTIDADES: CAJA DE PREVISIÓN SOCIAL DE MUNICIPIO (HOY COLPENSIONES) Y COLFONDOS S. A, EN SUS RESPECTIVOS MOMENTOS DE RECEPCIÓN O APROBACIÓN DE TRASLADOS DE CUENTAS DE PENSIONES LA ASESORARON, NI LE OTORGARON LA DOBLE ASESORÍA INTEGRAL Y ADECUADA RESPECTO A SUS POSIBILIDADES Y RIESGOS QUE DEBÍA ASUMIR EN CADA SISTEMA PENSIONAL COMO LO ORDENA LA LEY. AL TRASLADARSE EL ACTOR DEL RPM ADMINISTRADO POR COLPENSIONES, AL RAIS ADMINISTRADO POR COLFONDOS S.A., SE DESMEJORÓ OSTENSIBLEMENTE SU DERECHO PENSIONAL LO QUE VA EN CONTRA DE LOS PRINCIPIOS DEL DERECHO LABORAL A NIVEL CONSTITUCIONAL SI SE TIENE QUE DICHO TRASLADO NO FUE APOYADO EN UNA ASESORÍA ADECUADA Y TÉCNICA CON INFORMACIÓN COMPLETA QUE LE PERMITIESE ASUMIR SUS DECISIONES LIBREMENTE.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</si>
  <si>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</si>
  <si>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</si>
  <si>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</si>
  <si>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</si>
  <si>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</si>
  <si>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</si>
  <si>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</si>
  <si>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</si>
  <si>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</si>
  <si>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</si>
  <si>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</si>
  <si>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</si>
  <si>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</si>
  <si>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</si>
  <si>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</si>
  <si>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21/05/2024</t>
  </si>
  <si>
    <t>Fecha de notificación</t>
  </si>
  <si>
    <t>21/05/2024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</si>
  <si>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</si>
  <si>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</si>
  <si>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</si>
  <si>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</si>
  <si>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</si>
  <si>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</si>
  <si>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</si>
  <si>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</si>
  <si>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</si>
  <si>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</si>
  <si>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</si>
  <si>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</si>
  <si>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</si>
  <si>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</si>
  <si>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</si>
  <si>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</si>
  <si>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</si>
  <si>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</si>
  <si>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</si>
  <si>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</si>
  <si>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</si>
  <si>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</si>
  <si>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</si>
  <si>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</si>
  <si>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</si>
  <si>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</si>
  <si>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</si>
  <si>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</si>
  <si>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</si>
  <si>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</si>
  <si>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</si>
  <si>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</si>
  <si>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</si>
  <si>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</si>
  <si>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</si>
  <si>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</si>
  <si>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</si>
  <si>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</si>
  <si>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</si>
  <si>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</si>
  <si>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</si>
  <si>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</si>
  <si>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</si>
  <si>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</si>
  <si>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</si>
  <si>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</si>
  <si>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</si>
  <si>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AJR2278</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</si>
  <si>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</si>
  <si>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</si>
  <si>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</si>
  <si>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</si>
  <si>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</si>
  <si>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</si>
  <si>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01/06/1994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</si>
  <si>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</si>
  <si>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</si>
  <si>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</si>
  <si>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</si>
  <si>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</si>
  <si>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</si>
  <si>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</si>
  <si>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</si>
  <si>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</si>
  <si>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</si>
  <si>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MAYERLIN MARTINEZ SEÑA AL RÉGIMEN DE AHORRO INDIVIDIAL CON SOLIDARIDAD. 
3) ERROR DE DERECHO NO VICIA EL CONSENTIMIENTO. 
4) PROHIBICIÓN DE TRASLADO DEL RÉGIMEN DE AHORRO INDIVIDUAL CON SOLIDARIDAD AL RÉGIMEN DE PRIMA MEDIA CON PRESTACIÓN DEFINIDA.                                                                                                                                                                                                                  5) LA INDEMNIZACIÓN PLENA DE PERJUICIOS ESTÁ A CARGO ÚNICA Y EXCLUSIVAMENTE DE LAS AFP QUE INCUMPLIERON EL DEBER DE INFORMACIÓN CUANDO LA DEMANDANTE OSTENTE LA CALIDAD DE PENSIONADA, DE CONFORMIDAD CON LO PRECEPTUADO POR LA CORTE SUPREMA DE JUSTICIA – SALA DE CASACIÓN LABORAL.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</si>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</sst>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7" sqref="B27:C27"/>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t="s">
        <v>36</v>
      </c>
      <c r="C27" s="46"/>
    </row>
    <row r="28" spans="1:3">
      <c r="A28" s="5" t="s">
        <v>37</v>
      </c>
      <c r="B28" s="45" t="s">
        <v>38</v>
      </c>
      <c r="C28" s="46"/>
    </row>
    <row r="29" spans="1:3">
      <c r="A29" s="5" t="s">
        <v>39</v>
      </c>
      <c r="B29" s="47">
        <v>45448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41</v>
      </c>
      <c r="B2" s="55" t="s">
        <v>42</v>
      </c>
      <c r="C2" s="56"/>
    </row>
    <row r="3" spans="1:3">
      <c r="A3" s="5" t="s">
        <v>1</v>
      </c>
      <c r="B3" s="40" t="str">
        <f>'GENERALES NOTA 322'!B2:C2</f>
        <v>23001310500420230027400</v>
      </c>
      <c r="C3" s="40"/>
    </row>
    <row r="4" spans="1:3">
      <c r="A4" s="5" t="s">
        <v>3</v>
      </c>
      <c r="B4" s="40" t="str">
        <f>'GENERALES NOTA 322'!B3:C3</f>
        <v>JUZGADO CUARTO (004) LABORAL CIRCUITO MONTERIA</v>
      </c>
      <c r="C4" s="40"/>
    </row>
    <row r="5" spans="1:3">
      <c r="A5" s="5" t="s">
        <v>5</v>
      </c>
      <c r="B5" s="40" t="str">
        <f>'GENERALES NOTA 322'!B4:C4</f>
        <v>COLFONDOS Y OTRO</v>
      </c>
      <c r="C5" s="40"/>
    </row>
    <row r="6" spans="1:3">
      <c r="A6" s="5" t="s">
        <v>7</v>
      </c>
      <c r="B6" s="40" t="str">
        <f>'GENERALES NOTA 322'!B5:C5</f>
        <v>MAYERLIN MARTINEZ SEÑA. C.C: 30.653.581</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5"/>
      <c r="C10" s="57"/>
    </row>
    <row r="11" spans="1:3">
      <c r="A11" s="13" t="s">
        <v>45</v>
      </c>
      <c r="B11" s="55"/>
      <c r="C11" s="56"/>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8" t="s">
        <v>50</v>
      </c>
      <c r="B16" s="40"/>
      <c r="C16" s="40"/>
    </row>
    <row r="17" spans="1:3">
      <c r="A17" s="59"/>
      <c r="B17" s="9" t="s">
        <v>51</v>
      </c>
      <c r="C17" s="10" t="s">
        <v>52</v>
      </c>
    </row>
    <row r="18" spans="1:3">
      <c r="A18" s="59"/>
      <c r="B18" s="11"/>
      <c r="C18" s="11"/>
    </row>
    <row r="19" spans="1:3">
      <c r="A19" s="59"/>
      <c r="B19" s="11"/>
      <c r="C19" s="11"/>
    </row>
    <row r="20" spans="1:3">
      <c r="A20" s="59"/>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0" t="s">
        <v>59</v>
      </c>
      <c r="B27" s="60"/>
      <c r="C27" s="60"/>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6" t="s">
        <v>68</v>
      </c>
      <c r="B36" s="66"/>
      <c r="C36" s="66"/>
    </row>
    <row r="37" spans="1:3">
      <c r="A37" s="65" t="s">
        <v>69</v>
      </c>
      <c r="B37" s="65"/>
      <c r="C37" s="11"/>
    </row>
    <row r="38" spans="1:3">
      <c r="A38" s="65" t="s">
        <v>70</v>
      </c>
      <c r="B38" s="65"/>
      <c r="C38" s="11"/>
    </row>
    <row r="39" spans="1:3">
      <c r="A39" s="65" t="s">
        <v>71</v>
      </c>
      <c r="B39" s="65"/>
      <c r="C39" s="11"/>
    </row>
    <row r="40" spans="1:3">
      <c r="A40" s="65" t="s">
        <v>72</v>
      </c>
      <c r="B40" s="65"/>
      <c r="C40" s="11"/>
    </row>
    <row r="41" spans="1:3">
      <c r="A41" s="65" t="s">
        <v>73</v>
      </c>
      <c r="B41" s="65"/>
      <c r="C41" s="11"/>
    </row>
    <row r="42" spans="1:3">
      <c r="A42" s="65" t="s">
        <v>74</v>
      </c>
      <c r="B42" s="65"/>
      <c r="C42" s="11"/>
    </row>
    <row r="43" spans="1:3">
      <c r="A43" s="65" t="s">
        <v>75</v>
      </c>
      <c r="B43" s="65"/>
      <c r="C43" s="11"/>
    </row>
    <row r="44" spans="1:3">
      <c r="A44" s="65" t="s">
        <v>76</v>
      </c>
      <c r="B44" s="65"/>
      <c r="C44" s="11"/>
    </row>
    <row r="45" spans="1:3">
      <c r="A45" s="65" t="s">
        <v>77</v>
      </c>
      <c r="B45" s="65"/>
      <c r="C45" s="11"/>
    </row>
    <row r="46" spans="1:3">
      <c r="A46" s="65" t="s">
        <v>78</v>
      </c>
      <c r="B46" s="65"/>
      <c r="C46" s="11"/>
    </row>
    <row r="47" spans="1:3">
      <c r="A47" s="65" t="s">
        <v>79</v>
      </c>
      <c r="B47" s="65"/>
      <c r="C47" s="11"/>
    </row>
    <row r="48" spans="1:3">
      <c r="A48" s="65" t="s">
        <v>80</v>
      </c>
      <c r="B48" s="65"/>
      <c r="C48" s="11"/>
    </row>
    <row r="49" spans="1:3">
      <c r="A49" s="65" t="s">
        <v>81</v>
      </c>
      <c r="B49" s="65"/>
      <c r="C49" s="11"/>
    </row>
    <row r="50" spans="1:3">
      <c r="A50" s="65" t="s">
        <v>82</v>
      </c>
      <c r="B50" s="65"/>
      <c r="C50" s="11"/>
    </row>
    <row r="51" spans="1:3">
      <c r="A51" s="65" t="s">
        <v>83</v>
      </c>
      <c r="B51" s="65"/>
      <c r="C51" s="11"/>
    </row>
    <row r="52" spans="1:3">
      <c r="A52" s="65" t="s">
        <v>84</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23"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85</v>
      </c>
      <c r="B1" s="54"/>
      <c r="C1" s="54"/>
    </row>
    <row r="2" spans="1:6">
      <c r="A2" s="20" t="s">
        <v>41</v>
      </c>
      <c r="B2" s="84" t="s">
        <v>86</v>
      </c>
      <c r="C2" s="85"/>
    </row>
    <row r="3" spans="1:6">
      <c r="A3" s="21" t="s">
        <v>1</v>
      </c>
      <c r="B3" s="86" t="str">
        <f>'GENERALES NOTA 322'!B2:C2</f>
        <v>23001310500420230027400</v>
      </c>
      <c r="C3" s="86"/>
    </row>
    <row r="4" spans="1:6">
      <c r="A4" s="21" t="s">
        <v>3</v>
      </c>
      <c r="B4" s="86" t="str">
        <f>'GENERALES NOTA 322'!B3:C3</f>
        <v>JUZGADO CUARTO (004) LABORAL CIRCUITO MONTERIA</v>
      </c>
      <c r="C4" s="86"/>
    </row>
    <row r="5" spans="1:6">
      <c r="A5" s="21" t="s">
        <v>5</v>
      </c>
      <c r="B5" s="86" t="str">
        <f>'GENERALES NOTA 322'!B4:C4</f>
        <v>COLFONDOS Y OTRO</v>
      </c>
      <c r="C5" s="86"/>
    </row>
    <row r="6" spans="1:6" ht="14.45" customHeight="1">
      <c r="A6" s="21" t="s">
        <v>7</v>
      </c>
      <c r="B6" s="86" t="str">
        <f>'GENERALES NOTA 322'!B5:C5</f>
        <v>MAYERLIN MARTINEZ SEÑA. C.C: 30.653.581</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87</v>
      </c>
      <c r="C13" s="24"/>
    </row>
    <row r="14" spans="1:6">
      <c r="A14" s="87"/>
      <c r="B14" s="22" t="s">
        <v>88</v>
      </c>
      <c r="C14" s="24"/>
      <c r="E14" t="s">
        <v>89</v>
      </c>
      <c r="F14" s="17">
        <v>0.7</v>
      </c>
    </row>
    <row r="15" spans="1:6">
      <c r="A15" s="23" t="s">
        <v>90</v>
      </c>
      <c r="B15" s="84" t="s">
        <v>91</v>
      </c>
      <c r="C15" s="85"/>
    </row>
    <row r="16" spans="1:6" ht="15" customHeight="1">
      <c r="A16" s="21" t="s">
        <v>92</v>
      </c>
      <c r="B16" s="82" t="s">
        <v>93</v>
      </c>
      <c r="C16" s="83"/>
    </row>
    <row r="17" spans="1:3" ht="28.5" customHeight="1">
      <c r="A17" s="14" t="s">
        <v>94</v>
      </c>
      <c r="B17" s="73">
        <f>((C19+C20+C22+C23)-C26)*C25*C27</f>
        <v>0</v>
      </c>
      <c r="C17" s="73"/>
    </row>
    <row r="18" spans="1:3">
      <c r="A18" s="23" t="s">
        <v>95</v>
      </c>
      <c r="B18" s="74" t="s">
        <v>24</v>
      </c>
      <c r="C18" s="75"/>
    </row>
    <row r="19" spans="1:3">
      <c r="A19" s="69"/>
      <c r="B19" s="22" t="s">
        <v>25</v>
      </c>
      <c r="C19" s="19"/>
    </row>
    <row r="20" spans="1:3">
      <c r="A20" s="70"/>
      <c r="B20" s="22" t="s">
        <v>26</v>
      </c>
      <c r="C20" s="19">
        <v>0</v>
      </c>
    </row>
    <row r="21" spans="1:3">
      <c r="A21" s="70"/>
      <c r="B21" s="71" t="s">
        <v>27</v>
      </c>
      <c r="C21" s="72"/>
    </row>
    <row r="22" spans="1:3">
      <c r="A22" s="70"/>
      <c r="B22" s="22" t="s">
        <v>87</v>
      </c>
      <c r="C22" s="19">
        <v>0</v>
      </c>
    </row>
    <row r="23" spans="1:3" ht="45">
      <c r="A23" s="70"/>
      <c r="B23" s="22" t="s">
        <v>96</v>
      </c>
      <c r="C23" s="19">
        <v>0</v>
      </c>
    </row>
    <row r="24" spans="1:3">
      <c r="A24" s="70"/>
      <c r="B24" s="71" t="s">
        <v>97</v>
      </c>
      <c r="C24" s="72"/>
    </row>
    <row r="25" spans="1:3">
      <c r="A25" s="25"/>
      <c r="B25" s="22" t="s">
        <v>98</v>
      </c>
      <c r="C25" s="26"/>
    </row>
    <row r="26" spans="1:3">
      <c r="A26" s="27"/>
      <c r="B26" s="22" t="s">
        <v>45</v>
      </c>
      <c r="C26" s="28">
        <v>0</v>
      </c>
    </row>
    <row r="27" spans="1:3">
      <c r="A27" s="27"/>
      <c r="B27" s="22" t="s">
        <v>99</v>
      </c>
      <c r="C27" s="26"/>
    </row>
    <row r="28" spans="1:3">
      <c r="A28" s="18" t="s">
        <v>100</v>
      </c>
      <c r="B28" s="73">
        <f>IFERROR(B17*(VLOOKUP(B15,Hoja2!$G$1:$H$6,2,0)),16666)</f>
        <v>16666</v>
      </c>
      <c r="C28" s="73"/>
    </row>
    <row r="29" spans="1:3" ht="30.75">
      <c r="A29" s="21" t="s">
        <v>101</v>
      </c>
      <c r="B29" s="76" t="s">
        <v>102</v>
      </c>
      <c r="C29" s="77"/>
    </row>
    <row r="30" spans="1:3" ht="30.75">
      <c r="A30" s="21" t="s">
        <v>103</v>
      </c>
      <c r="B30" s="78" t="s">
        <v>104</v>
      </c>
      <c r="C30" s="79"/>
    </row>
    <row r="31" spans="1:3" ht="18.75">
      <c r="A31" s="29" t="s">
        <v>105</v>
      </c>
      <c r="B31" s="29"/>
      <c r="C31" s="29"/>
    </row>
    <row r="32" spans="1:3">
      <c r="A32" s="30" t="s">
        <v>106</v>
      </c>
      <c r="B32" s="68"/>
      <c r="C32" s="68"/>
    </row>
    <row r="33" spans="1:3">
      <c r="A33" s="30" t="s">
        <v>107</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108</v>
      </c>
      <c r="B1" s="54"/>
      <c r="C1" s="54"/>
    </row>
    <row r="2" spans="1:3" ht="17.100000000000001" customHeight="1">
      <c r="A2" s="13" t="s">
        <v>41</v>
      </c>
      <c r="B2" s="55" t="str">
        <f>'[2]AUTOS NOTA 321'!B2:C2</f>
        <v xml:space="preserve">SINIESTRO   LEGIS </v>
      </c>
      <c r="C2" s="56"/>
    </row>
    <row r="3" spans="1:3" ht="15.95" customHeight="1">
      <c r="A3" s="5" t="s">
        <v>1</v>
      </c>
      <c r="B3" s="40" t="str">
        <f>'GENERALES NOTA 322'!B2:C2</f>
        <v>23001310500420230027400</v>
      </c>
      <c r="C3" s="40"/>
    </row>
    <row r="4" spans="1:3">
      <c r="A4" s="5" t="s">
        <v>3</v>
      </c>
      <c r="B4" s="40" t="str">
        <f>'GENERALES NOTA 322'!B3:C3</f>
        <v>JUZGADO CUARTO (004) LABORAL CIRCUITO MONTERIA</v>
      </c>
      <c r="C4" s="40"/>
    </row>
    <row r="5" spans="1:3" ht="29.1" customHeight="1">
      <c r="A5" s="5" t="s">
        <v>5</v>
      </c>
      <c r="B5" s="40" t="str">
        <f>'GENERALES NOTA 322'!B4:C4</f>
        <v>COLFONDOS Y OTRO</v>
      </c>
      <c r="C5" s="40"/>
    </row>
    <row r="6" spans="1:3">
      <c r="A6" s="5" t="s">
        <v>7</v>
      </c>
      <c r="B6" s="40" t="str">
        <f>'GENERALES NOTA 322'!B5:C5</f>
        <v>MAYERLIN MARTINEZ SEÑA. C.C: 30.653.581</v>
      </c>
      <c r="C6" s="40"/>
    </row>
    <row r="7" spans="1:3" ht="43.5" customHeight="1">
      <c r="A7" s="5" t="s">
        <v>9</v>
      </c>
      <c r="B7" s="40" t="str">
        <f>'GENERALES NOTA 322'!B6:C6</f>
        <v>LLAMADA EN GARANTIA</v>
      </c>
      <c r="C7" s="40"/>
    </row>
    <row r="8" spans="1:3">
      <c r="A8" s="5" t="s">
        <v>109</v>
      </c>
      <c r="B8" s="40"/>
      <c r="C8" s="40"/>
    </row>
    <row r="9" spans="1:3">
      <c r="A9" s="15" t="s">
        <v>95</v>
      </c>
      <c r="B9" s="88"/>
      <c r="C9" s="88"/>
    </row>
    <row r="10" spans="1:3">
      <c r="A10" s="15" t="s">
        <v>110</v>
      </c>
      <c r="B10" s="40"/>
      <c r="C10" s="40"/>
    </row>
    <row r="11" spans="1:3" ht="30">
      <c r="A11" s="15" t="s">
        <v>111</v>
      </c>
      <c r="B11" s="89"/>
      <c r="C11" s="67"/>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2024-06-06T13:58:20Z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