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9" documentId="13_ncr:1_{014CB78E-18BF-4D5A-87F2-BF1653027423}" xr6:coauthVersionLast="47" xr6:coauthVersionMax="47" xr10:uidLastSave="{365A2205-DF08-498B-9B31-8482D83053D8}"/>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<sst xmlns="http://schemas.openxmlformats.org/spreadsheetml/2006/main" count="196" uniqueCount="155">
  <si>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</si>
  <si>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</si>
  <si>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11001310500920240005200</t>
  </si>
  <si>
    <t>Juzgado</t>
  </si>
  <si>
    <t>009 LABORAL CIRCUITO BOGOTA</t>
  </si>
  <si>
    <t>Demandado</t>
  </si>
  <si>
    <t>COLFONDOS Y OTRO</t>
  </si>
  <si>
    <t xml:space="preserve">Demandante </t>
  </si>
  <si>
    <t>SORAYA STELLA RAMIREZ CUERVO. C.C: 51.816.055</t>
  </si>
  <si>
    <t>Tipo de vinculacion compañía</t>
  </si>
  <si>
    <t>LLAMADA EN GARANTIA</t>
  </si>
  <si>
    <t>Nombre de lesionado o muerto (s)</t>
  </si>
  <si>
    <t>N/A</t>
  </si>
  <si>
    <t>Fecha de los hechos</t>
  </si>
  <si>
    <t>01/07/1995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</si>
  <si>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</si>
  <si>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</si>
  <si>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</si>
  <si>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</si>
  <si>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</si>
  <si>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SORAYA STELLA RAMIREZ CUERVO, IDENTIFIADA CON LA C.C: 51.816.055 HA COTIZADO UN TOTAL DE 1.875 SEMANAS AL SISTEMA GENERAL DE PENSIONES (496.4 SEMANAS COTIZADAS EN EL RPM Y 1379.3 SEMANAS COTIZADAS EN EL RAIS) CON CORTE AL MES DE SEPTIEMBRE DE 2021. APROXIMADAMENTE EN EL MES DE JULIO DE 1995, CUANDO LABORABA EN LA EMPRESA AMEZQUITA CIA S.A., FUE VISITADA POR UN PROMOTOR COMERCIAL DE LA AFP COLFONDOS S.A., QUIEN LE MENCIONÓ LAS SUPUESTAS BONDADES QUE OFRECÍA EL NACIENTE RAIS, TALES COMO ALTA RENTABILIDAD QUE LE GARANTIZARÍA UNA MAYOR MESADA PENSIONAL EN ESE FONDO QUE EN EL INSTITUTO SEGURO SOCIAL Y CUALQUIER OTRO FONDO DE PENSIONES, PENSIÓN A CUALQUIER EDAD, ENTRE OTRAS. EL PROMOTOR COMERCIAL DE COLFONDOS S.A NO LE ENTREGÓ COPIA ALGUNA DE LOS ESTUDIOS PENSIONALES O MATEMÁTICOS QUE SOPORTARAN LAS CIFRAS MENCIONADAS CON LAS QUE INDUJO A LA DEMANDANTE AL TRASLADO. FINALMENTE, LA ACTORA SE DEJÓ LLEVAR POR LAS PROMESAS DE SERVICIO E INDUCIDA POR EL PROMOTOR COMERCIAL Y BASADA EN SU BUENA FE, REALIZÓ LA AFILIACIÓN A COLFONDOS S.A Y EN GENERAL AL RÉGIMEN DE AHORRO INDIVIDUAL EN EL MES DE AGOSTO DE 1995. POSTERIORMENTE, EN ABRIL DE 1998, LA VISITÓ UN PROMOTOR COMERCIAL DE PORVENIR S.A., QUIEN LE MENCIONÓ LAS VENTAJAS QUE LE OFRECÍA SU ADMINISTRADORA DE PENSIONES, TALES COMO UNA MAYOR RENTABILIDAD, EN COMPARACIÓN CON OTRAS ADMINISTRADORAS, INCLUYENDO LA ADMINISTRADORA DEL RÉGIMEN DE PRIMA MEDIA, LO QUE LE GARANTIZARÍA UNA MAYOR MESADA PENSIONAL Y MEJORES CONDICIONES PARA SU FUTURO, Y CONFIANDO EN DICHAS MANIFESTACIONES, HIZO EFECTIVA SU AFILIACIÓN EN ABRIL DE 1998. EL DÍA 14/12/2022, DEBIDO A LA CERCANÍA A LA EDAD DE PENSIÓN DE VEJEZ, LA DEMANDANTE PRESENTÓ UN DERECHO DE PETICIÓN ANTE PORVENIR S.A., EN EL CUAL SOLICITÓ ESTUDIO PENSIONAL COMPARATIVO DONDE SE REFLEJE EL MONTO DE SU EVENTUAL MESADA PENSIONAL EN EL RÉGIMEN DE AHORRO INDIVIDUAL Y EN EL RÉGIMEN DE PRIMA MEDIA. EL DÍA 28 /12/2022, LA AFP PORVENIR S.A. DA RESPUESTA A LA SOLICITUD DE PROYECCIÓN DE MESADA PENSIONAL EN AMBOS REGÍMENES PENSIONALES, MEDIANTE LA CUAL EXPONE QUE TENDRÍA DERECHO A UNA POSIBLE MESADA PENSIONAL DE DOS MILLONES CIENTO CUARENTA Y UN MIL DOSCIENTOS PESOS ($2.141.200) EN SU ACTUAL FONDO DE PENSIONES PERTENECIENTE AL RAIS.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</si>
  <si>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</si>
  <si>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</si>
  <si>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</si>
  <si>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</si>
  <si>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</si>
  <si>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</si>
  <si>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</si>
  <si>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</si>
  <si>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</si>
  <si>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</si>
  <si>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</si>
  <si>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</si>
  <si>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</si>
  <si>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</si>
  <si>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</si>
  <si>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</si>
  <si>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6/12/2024 - Estados</t>
  </si>
  <si>
    <t xml:space="preserve">Fecha de contestacion </t>
  </si>
  <si>
    <t>19//12/2024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</si>
  <si>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</si>
  <si>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</si>
  <si>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</si>
  <si>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</si>
  <si>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</si>
  <si>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</si>
  <si>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</si>
  <si>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</si>
  <si>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</si>
  <si>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</si>
  <si>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</si>
  <si>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</si>
  <si>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</si>
  <si>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</si>
  <si>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</si>
  <si>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</si>
  <si>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</si>
  <si>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</si>
  <si>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</si>
  <si>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</si>
  <si>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</si>
  <si>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</si>
  <si>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</si>
  <si>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</si>
  <si>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</si>
  <si>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</si>
  <si>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</si>
  <si>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</si>
  <si>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</si>
  <si>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</si>
  <si>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</si>
  <si>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</si>
  <si>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</si>
  <si>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</si>
  <si>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</si>
  <si>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</si>
  <si>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</si>
  <si>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</si>
  <si>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</si>
  <si>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</si>
  <si>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</si>
  <si>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</si>
  <si>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</si>
  <si>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</si>
  <si>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</si>
  <si>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</si>
  <si>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AJR2269</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</si>
  <si>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</si>
  <si>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</si>
  <si>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</si>
  <si>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</si>
  <si>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</si>
  <si>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</si>
  <si>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julio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</si>
  <si>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</si>
  <si>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</si>
  <si>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</si>
  <si>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</si>
  <si>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</si>
  <si>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</si>
  <si>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</si>
  <si>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</si>
  <si>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</si>
  <si>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</si>
  <si>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SORAYA STELLA RAMIREZ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</si>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</sst>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9"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45429</v>
      </c>
      <c r="C27" s="48"/>
    </row>
    <row r="28" spans="1:3">
      <c r="A28" s="5" t="s">
        <v>36</v>
      </c>
      <c r="B28" s="45" t="s">
        <v>37</v>
      </c>
      <c r="C28" s="45"/>
    </row>
    <row r="29" spans="1:3">
      <c r="A29" s="5" t="s">
        <v>38</v>
      </c>
      <c r="B29" s="45" t="s">
        <v>39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40</v>
      </c>
      <c r="B1" s="54"/>
      <c r="C1" s="54"/>
    </row>
    <row r="2" spans="1:3">
      <c r="A2" s="13" t="s">
        <v>41</v>
      </c>
      <c r="B2" s="55" t="s">
        <v>42</v>
      </c>
      <c r="C2" s="56"/>
    </row>
    <row r="3" spans="1:3">
      <c r="A3" s="5" t="s">
        <v>1</v>
      </c>
      <c r="B3" s="40" t="str">
        <f>'GENERALES NOTA 322'!B2:C2</f>
        <v>11001310500920240005200</v>
      </c>
      <c r="C3" s="40"/>
    </row>
    <row r="4" spans="1:3">
      <c r="A4" s="5" t="s">
        <v>3</v>
      </c>
      <c r="B4" s="40" t="str">
        <f>'GENERALES NOTA 322'!B3:C3</f>
        <v>009 LABORAL CIRCUITO BOGOTA</v>
      </c>
      <c r="C4" s="40"/>
    </row>
    <row r="5" spans="1:3">
      <c r="A5" s="5" t="s">
        <v>5</v>
      </c>
      <c r="B5" s="40" t="str">
        <f>'GENERALES NOTA 322'!B4:C4</f>
        <v>COLFONDOS Y OTRO</v>
      </c>
      <c r="C5" s="40"/>
    </row>
    <row r="6" spans="1:3">
      <c r="A6" s="5" t="s">
        <v>7</v>
      </c>
      <c r="B6" s="40" t="str">
        <f>'GENERALES NOTA 322'!B5:C5</f>
        <v>SORAYA STELLA RAMIREZ CUERVO. C.C: 51.816.055</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55"/>
      <c r="C10" s="57"/>
    </row>
    <row r="11" spans="1:3">
      <c r="A11" s="13" t="s">
        <v>45</v>
      </c>
      <c r="B11" s="55"/>
      <c r="C11" s="56"/>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8" t="s">
        <v>50</v>
      </c>
      <c r="B16" s="40"/>
      <c r="C16" s="40"/>
    </row>
    <row r="17" spans="1:3">
      <c r="A17" s="59"/>
      <c r="B17" s="9" t="s">
        <v>51</v>
      </c>
      <c r="C17" s="10" t="s">
        <v>52</v>
      </c>
    </row>
    <row r="18" spans="1:3">
      <c r="A18" s="59"/>
      <c r="B18" s="11"/>
      <c r="C18" s="11"/>
    </row>
    <row r="19" spans="1:3">
      <c r="A19" s="59"/>
      <c r="B19" s="11"/>
      <c r="C19" s="11"/>
    </row>
    <row r="20" spans="1:3">
      <c r="A20" s="59"/>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0" t="s">
        <v>59</v>
      </c>
      <c r="B27" s="60"/>
      <c r="C27" s="60"/>
    </row>
    <row r="28" spans="1:3" ht="14.45" customHeight="1">
      <c r="A28" s="61" t="s">
        <v>60</v>
      </c>
      <c r="B28" s="62"/>
      <c r="C28" s="31"/>
    </row>
    <row r="29" spans="1:3" ht="14.45" customHeight="1">
      <c r="A29" s="63" t="s">
        <v>61</v>
      </c>
      <c r="B29" s="64"/>
      <c r="C29" s="31"/>
    </row>
    <row r="30" spans="1:3" ht="14.45" customHeight="1">
      <c r="A30" s="63" t="s">
        <v>62</v>
      </c>
      <c r="B30" s="64"/>
      <c r="C30" s="32"/>
    </row>
    <row r="31" spans="1:3" ht="14.45" customHeight="1">
      <c r="A31" s="63" t="s">
        <v>63</v>
      </c>
      <c r="B31" s="64"/>
      <c r="C31" s="31"/>
    </row>
    <row r="32" spans="1:3">
      <c r="A32" s="63" t="s">
        <v>64</v>
      </c>
      <c r="B32" s="64"/>
      <c r="C32" s="31"/>
    </row>
    <row r="33" spans="1:3" ht="14.45" customHeight="1">
      <c r="A33" s="63" t="s">
        <v>65</v>
      </c>
      <c r="B33" s="64"/>
      <c r="C33" s="31"/>
    </row>
    <row r="34" spans="1:3" ht="14.45" customHeight="1">
      <c r="A34" s="63" t="s">
        <v>66</v>
      </c>
      <c r="B34" s="64"/>
      <c r="C34" s="33"/>
    </row>
    <row r="35" spans="1:3">
      <c r="A35" s="61" t="s">
        <v>67</v>
      </c>
      <c r="B35" s="62"/>
      <c r="C35" s="34"/>
    </row>
    <row r="36" spans="1:3">
      <c r="A36" s="66" t="s">
        <v>68</v>
      </c>
      <c r="B36" s="66"/>
      <c r="C36" s="66"/>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18" sqref="B18:C18"/>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85</v>
      </c>
      <c r="B1" s="54"/>
      <c r="C1" s="54"/>
    </row>
    <row r="2" spans="1:6">
      <c r="A2" s="20" t="s">
        <v>41</v>
      </c>
      <c r="B2" s="84" t="s">
        <v>86</v>
      </c>
      <c r="C2" s="85"/>
    </row>
    <row r="3" spans="1:6">
      <c r="A3" s="21" t="s">
        <v>1</v>
      </c>
      <c r="B3" s="86" t="str">
        <f>'GENERALES NOTA 322'!B2:C2</f>
        <v>11001310500920240005200</v>
      </c>
      <c r="C3" s="86"/>
    </row>
    <row r="4" spans="1:6">
      <c r="A4" s="21" t="s">
        <v>3</v>
      </c>
      <c r="B4" s="86" t="str">
        <f>'GENERALES NOTA 322'!B3:C3</f>
        <v>009 LABORAL CIRCUITO BOGOTA</v>
      </c>
      <c r="C4" s="86"/>
    </row>
    <row r="5" spans="1:6">
      <c r="A5" s="21" t="s">
        <v>5</v>
      </c>
      <c r="B5" s="86" t="str">
        <f>'GENERALES NOTA 322'!B4:C4</f>
        <v>COLFONDOS Y OTRO</v>
      </c>
      <c r="C5" s="86"/>
    </row>
    <row r="6" spans="1:6" ht="14.45" customHeight="1">
      <c r="A6" s="21" t="s">
        <v>7</v>
      </c>
      <c r="B6" s="86" t="str">
        <f>'GENERALES NOTA 322'!B5:C5</f>
        <v>SORAYA STELLA RAMIREZ CUERVO. C.C: 51.816.055</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87</v>
      </c>
      <c r="C13" s="24"/>
    </row>
    <row r="14" spans="1:6">
      <c r="A14" s="87"/>
      <c r="B14" s="22" t="s">
        <v>88</v>
      </c>
      <c r="C14" s="24"/>
      <c r="E14" t="s">
        <v>89</v>
      </c>
      <c r="F14" s="17">
        <v>0.7</v>
      </c>
    </row>
    <row r="15" spans="1:6">
      <c r="A15" s="23" t="s">
        <v>90</v>
      </c>
      <c r="B15" s="84" t="s">
        <v>91</v>
      </c>
      <c r="C15" s="85"/>
    </row>
    <row r="16" spans="1:6" ht="15" customHeight="1">
      <c r="A16" s="21" t="s">
        <v>92</v>
      </c>
      <c r="B16" s="82" t="s">
        <v>93</v>
      </c>
      <c r="C16" s="83"/>
    </row>
    <row r="17" spans="1:3" ht="28.5" customHeight="1">
      <c r="A17" s="14" t="s">
        <v>94</v>
      </c>
      <c r="B17" s="73">
        <f>((C19+C20+C22+C23)-C26)*C25*C27</f>
        <v>0</v>
      </c>
      <c r="C17" s="73"/>
    </row>
    <row r="18" spans="1:3">
      <c r="A18" s="23" t="s">
        <v>95</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87</v>
      </c>
      <c r="C22" s="19">
        <v>0</v>
      </c>
    </row>
    <row r="23" spans="1:3" ht="45">
      <c r="A23" s="70"/>
      <c r="B23" s="22" t="s">
        <v>96</v>
      </c>
      <c r="C23" s="19">
        <v>0</v>
      </c>
    </row>
    <row r="24" spans="1:3">
      <c r="A24" s="70"/>
      <c r="B24" s="71" t="s">
        <v>97</v>
      </c>
      <c r="C24" s="72"/>
    </row>
    <row r="25" spans="1:3">
      <c r="A25" s="25"/>
      <c r="B25" s="22" t="s">
        <v>98</v>
      </c>
      <c r="C25" s="26">
        <v>0</v>
      </c>
    </row>
    <row r="26" spans="1:3">
      <c r="A26" s="27"/>
      <c r="B26" s="22" t="s">
        <v>45</v>
      </c>
      <c r="C26" s="28">
        <v>0</v>
      </c>
    </row>
    <row r="27" spans="1:3">
      <c r="A27" s="27"/>
      <c r="B27" s="22" t="s">
        <v>99</v>
      </c>
      <c r="C27" s="26">
        <v>0</v>
      </c>
    </row>
    <row r="28" spans="1:3">
      <c r="A28" s="18" t="s">
        <v>100</v>
      </c>
      <c r="B28" s="73">
        <f>IFERROR(B17*(VLOOKUP(B15,Hoja2!$G$1:$H$6,2,0)),16666)</f>
        <v>16666</v>
      </c>
      <c r="C28" s="73"/>
    </row>
    <row r="29" spans="1:3" ht="30.75">
      <c r="A29" s="21" t="s">
        <v>101</v>
      </c>
      <c r="B29" s="76" t="s">
        <v>102</v>
      </c>
      <c r="C29" s="77"/>
    </row>
    <row r="30" spans="1:3" ht="30.75">
      <c r="A30" s="21" t="s">
        <v>103</v>
      </c>
      <c r="B30" s="78" t="s">
        <v>104</v>
      </c>
      <c r="C30" s="79"/>
    </row>
    <row r="31" spans="1:3" ht="18.75">
      <c r="A31" s="29" t="s">
        <v>105</v>
      </c>
      <c r="B31" s="29"/>
      <c r="C31" s="29"/>
    </row>
    <row r="32" spans="1:3">
      <c r="A32" s="30" t="s">
        <v>106</v>
      </c>
      <c r="B32" s="68"/>
      <c r="C32" s="68"/>
    </row>
    <row r="33" spans="1:3">
      <c r="A33" s="30" t="s">
        <v>107</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108</v>
      </c>
      <c r="B1" s="54"/>
      <c r="C1" s="54"/>
    </row>
    <row r="2" spans="1:3" ht="17.100000000000001" customHeight="1">
      <c r="A2" s="13" t="s">
        <v>41</v>
      </c>
      <c r="B2" s="55" t="str">
        <f>'[2]AUTOS NOTA 321'!B2:C2</f>
        <v xml:space="preserve">SINIESTRO   LEGIS </v>
      </c>
      <c r="C2" s="56"/>
    </row>
    <row r="3" spans="1:3" ht="15.95" customHeight="1">
      <c r="A3" s="5" t="s">
        <v>1</v>
      </c>
      <c r="B3" s="40" t="str">
        <f>'GENERALES NOTA 322'!B2:C2</f>
        <v>11001310500920240005200</v>
      </c>
      <c r="C3" s="40"/>
    </row>
    <row r="4" spans="1:3">
      <c r="A4" s="5" t="s">
        <v>3</v>
      </c>
      <c r="B4" s="40" t="str">
        <f>'GENERALES NOTA 322'!B3:C3</f>
        <v>009 LABORAL CIRCUITO BOGOTA</v>
      </c>
      <c r="C4" s="40"/>
    </row>
    <row r="5" spans="1:3" ht="29.1" customHeight="1">
      <c r="A5" s="5" t="s">
        <v>5</v>
      </c>
      <c r="B5" s="40" t="str">
        <f>'GENERALES NOTA 322'!B4:C4</f>
        <v>COLFONDOS Y OTRO</v>
      </c>
      <c r="C5" s="40"/>
    </row>
    <row r="6" spans="1:3">
      <c r="A6" s="5" t="s">
        <v>7</v>
      </c>
      <c r="B6" s="40" t="str">
        <f>'GENERALES NOTA 322'!B5:C5</f>
        <v>SORAYA STELLA RAMIREZ CUERVO. C.C: 51.816.055</v>
      </c>
      <c r="C6" s="40"/>
    </row>
    <row r="7" spans="1:3" ht="43.5" customHeight="1">
      <c r="A7" s="5" t="s">
        <v>9</v>
      </c>
      <c r="B7" s="40" t="str">
        <f>'GENERALES NOTA 322'!B6:C6</f>
        <v>LLAMADA EN GARANTIA</v>
      </c>
      <c r="C7" s="40"/>
    </row>
    <row r="8" spans="1:3">
      <c r="A8" s="5" t="s">
        <v>109</v>
      </c>
      <c r="B8" s="40"/>
      <c r="C8" s="40"/>
    </row>
    <row r="9" spans="1:3">
      <c r="A9" s="15" t="s">
        <v>95</v>
      </c>
      <c r="B9" s="88"/>
      <c r="C9" s="88"/>
    </row>
    <row r="10" spans="1:3">
      <c r="A10" s="15" t="s">
        <v>110</v>
      </c>
      <c r="B10" s="40"/>
      <c r="C10" s="40"/>
    </row>
    <row r="11" spans="1:3" ht="30">
      <c r="A11" s="15" t="s">
        <v>111</v>
      </c>
      <c r="B11" s="89"/>
      <c r="C11" s="67"/>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2024-12-12T19:50:04Z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