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QUIBDÓ/AGUAS NACIONALES EPM S.A E.S.P/"/>
    </mc:Choice>
  </mc:AlternateContent>
  <xr:revisionPtr revIDLastSave="2" documentId="8_{923E7667-C7EE-4CD8-A44B-C3B9E9AFB385}" xr6:coauthVersionLast="47" xr6:coauthVersionMax="47" xr10:uidLastSave="{08864C8B-5046-4146-ACA3-ACBE727C74CB}"/>
  <bookViews>
    <workbookView xWindow="-110" yWindow="-110" windowWidth="19420" windowHeight="104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1" l="1"/>
  <c r="B17" i="11"/>
  <c r="B28" i="11" s="1"/>
  <c r="C11" i="11"/>
  <c r="C10" i="11"/>
  <c r="B7" i="10"/>
  <c r="B7" i="14"/>
  <c r="B6" i="14"/>
  <c r="B5" i="14"/>
  <c r="B4" i="14"/>
  <c r="B3" i="14"/>
  <c r="B2" i="14"/>
  <c r="B4" i="11"/>
  <c r="B5" i="11"/>
  <c r="B6" i="11"/>
  <c r="B7" i="11"/>
  <c r="B3" i="11"/>
  <c r="B4" i="10"/>
  <c r="B5" i="10"/>
  <c r="B6" i="10"/>
  <c r="B3" i="10"/>
</calcChain>
</file>

<file path=xl/sharedStrings.xml><?xml version="1.0" encoding="utf-8"?>
<sst xmlns="http://schemas.openxmlformats.org/spreadsheetml/2006/main" count="210" uniqueCount="159">
  <si>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</si>
  <si>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</si>
  <si>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</si>
  <si>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</si>
  <si>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</si>
  <si>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</si>
  <si>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</si>
  <si>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</si>
  <si>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</si>
  <si>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</si>
  <si>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</si>
  <si>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</si>
  <si>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</si>
  <si>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</si>
  <si>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</si>
  <si>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</si>
  <si>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</si>
  <si>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</si>
  <si>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</si>
  <si>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</si>
  <si>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</si>
  <si>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</si>
  <si>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</si>
  <si>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</si>
  <si>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</si>
  <si>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</si>
  <si>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</si>
  <si>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</si>
  <si>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</si>
  <si>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</si>
  <si>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</si>
  <si>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</si>
  <si>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</si>
  <si>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</si>
  <si>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</si>
  <si>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</si>
  <si>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</si>
  <si>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</si>
  <si>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</si>
  <si>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</si>
  <si>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</si>
  <si>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</si>
  <si>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</si>
  <si>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</si>
  <si>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</si>
  <si>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</si>
  <si>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</si>
  <si>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</si>
  <si>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</si>
  <si>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</si>
  <si>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</si>
  <si>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</si>
  <si>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</si>
  <si>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</si>
  <si>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</si>
  <si>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</si>
  <si>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</si>
  <si>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</si>
  <si>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</si>
  <si>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</si>
  <si>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</si>
  <si>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</si>
  <si>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</si>
  <si>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</si>
  <si>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</si>
  <si>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</si>
  <si>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</si>
  <si>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</si>
  <si>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</si>
  <si>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</si>
  <si>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</si>
  <si>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</si>
  <si>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</si>
  <si>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</si>
  <si>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</si>
  <si>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</si>
  <si>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</si>
  <si>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</si>
  <si>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</si>
  <si>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</si>
  <si>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</si>
  <si>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</si>
  <si>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</si>
  <si>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</si>
  <si>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</si>
  <si>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</si>
  <si>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</si>
  <si>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</si>
  <si>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</si>
  <si>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</si>
  <si>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</si>
  <si>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</si>
  <si>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</si>
  <si>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</si>
  <si>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</si>
  <si>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</si>
  <si>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</si>
  <si>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</si>
  <si>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</si>
  <si>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</si>
  <si>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</si>
  <si>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</si>
  <si>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</si>
  <si>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</si>
  <si>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</si>
  <si>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</si>
  <si>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</si>
  <si>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</si>
  <si>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</si>
  <si>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</si>
  <si>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</si>
  <si>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</si>
  <si>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</si>
  <si>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</si>
  <si>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</si>
  <si>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</si>
  <si>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</si>
  <si>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</si>
  <si>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</si>
  <si>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</si>
  <si>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</si>
  <si>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</si>
  <si>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</si>
  <si>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</si>
  <si>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</si>
  <si>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</si>
  <si>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</si>
  <si>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</si>
  <si>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</si>
  <si>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</si>
  <si>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</si>
  <si>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</si>
  <si>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</si>
  <si>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Daño a la salud o vida  relaciòn</t>
  </si>
  <si>
    <t>Juzgado Séptimo Administrativo Del Circuito De Quibdó</t>
  </si>
  <si>
    <t>27001333300120230022900</t>
  </si>
  <si>
    <t>Allianz Seguros S.A.</t>
  </si>
  <si>
    <t>Aguas Nacionales Epm S.A. E.S.P.</t>
  </si>
  <si>
    <t>12 de agosto de 2017</t>
  </si>
  <si>
    <t>5 de abril de 2019</t>
  </si>
  <si>
    <t>31 de mayo de 2019</t>
  </si>
  <si>
    <t xml:space="preserve">Yair Stewart Valencia Garcìa </t>
  </si>
  <si>
    <t>1.Aduce el demandante Aguas Nacionales EPM S.A. E.S.P. que contrató con Allianz Seguros S.A. el seguro de Responsabilidad Civil Extracontractual (póliza No. 022032099) para cubrir daños a terceros originados en el desarrollo del proyecto Aguas del Atrato. Póliza que cuenta con vigencia desde el 01/01/2017 hasta el 31/12/2017, con un valor asegurado de $4.000.000.000.
2.El 12 de agosto de 2017, durante la vigencia de la póliza, aduce el demandante que ocurrió la muerte del menor de edad Yair Stiward Valencia García en el botadero de basuras "Marmolejo" en Quibdó. Esta muerte se relaciona con la actividad de Aguas Nacionales EPM S.A. E.S.P. y es objeto de un proceso judicial de reparación directa que se surte ante el Juzgado Quinto Administrativo Oral del Circuito de Quibdó (radicado No. 27001-33-33-004-2019-00146 00).
3.El 11 de junio de 2019 se presentó una demanda de reparación directa contra Aguas Nacionales EPM S.A. E.S.P, por lo hechos acaecidos en el año 2017.
4.Aduce el demandante que Allianz Seguros S.A. debe asumir el pago de los perjuicios a los que eventualmente se condene a Aguas Nacionales si se demuestra su responsabilidad al interior del proceso judicial que se ventila ante el Juzgado Quinto Administrativo Oral del Circuito de Quibdó, donde Aguas Nacionales EPM funge como demandada.
5.Sostiene el demandante que la prescripción de la acción directa se interrumpió mediante comunicación radicada el 13 de mayo de 2021 ante Allianz Seguros S.A, conforme al artículo 94 del Código General del Proceso.
6.Finalmente, arguye el demandante que no se ha dictado sentencia en el proceso judicial en curso (radicado No. 27001-33-33-004-2019-00146-00, por lo que la presente acción tierne como finalidad interrumpir definitivamente la prescripción de la acción directa contra la aseguradora Allianz Seguros S.A.</t>
  </si>
  <si>
    <t>Predios, Labores y Operaciones</t>
  </si>
  <si>
    <t xml:space="preserve">24 de junio de 2024 </t>
  </si>
  <si>
    <t>6 de mayo de 2024</t>
  </si>
  <si>
    <t xml:space="preserve">022032099/0 </t>
  </si>
  <si>
    <t xml:space="preserve"> 830112464-6</t>
  </si>
  <si>
    <t>22 de marzo de 2024</t>
  </si>
  <si>
    <t>97705451- APJ32397</t>
  </si>
  <si>
    <t>15% del valor de la pèrdida mìnimo $ 2.000.000</t>
  </si>
  <si>
    <t>01/01/2017- 01/01/2018</t>
  </si>
  <si>
    <t xml:space="preserve">• Disminución de la suma asegurada por pago de indemnizaciones con cargo a la PÓLIZA 22032099
</t>
  </si>
  <si>
    <t>• Es importante establecer si los hechos que se le estan imputando a nuestro asegurado Aguas Nacionales (muerte del menor) son con culpa grave o dolo, ya que es una exclusión de la póliza y si existió  Errores u omisiones del asegurado en el ejercicio de su actividad profesional (tambien es una exclusión)</t>
  </si>
  <si>
    <t>Como liquidación objetiva de las pretensiones se estima un valor de $552.500.000 A este valor se llegó teniendo en cuenta lo siguiente:
Daños Inmateriales: Se reconocen los perjuicios a título de daños morales bajo los parámetros establecidos por el Consejo de Estado en su sentencia de unificación, respecto del daño moral en caso de muerte. Así las cosas, se reconocen a los padres del menor:
María Acenet García Bejarano: 100 salarios mínimos legales mensuales vigentes, equivalente a $130.000.000. Para Dairon Yair Valencia Córdoba en calidad de padre 100 salarios mínimos legales mensuales vigentes, equivalente a $130.000.000.
Se reconoce daño moral para los hermanos del menor fallecido:
Para Yeifer Valencia García 50 salarios mínimos legales mensuales vigentes, equivalente a $65.000.000. Para Yaisuli Valencia García 50 salarios mínimos legales mensuales vigentes, equivalente a $65.000.000.Para Karen Julieth Córdoba García 50 salarios mínimos legales mensuales vigentes, equivalente a $65.000.000.Para Yanier Yair Valencia García 50 salarios mínimos legales mensuales vigentes, equivalente a $65.000.000.Para Carlos Mario García Bejarano 50 salarios mínimos legales mensuales vigentes, equivalente a $65.000.000.Para Neyder García Bejarano 50 salarios mínimos legales mensuales vigentes, equivalente a $65.000.000.
Entonces, el valor total de los perjuicios morales es de $650.000.000
Del monto total de $650.000.000se descuenta el deducible correspondiente al 15% ($97.500.000) sobre el valor de la pérdida, para un monto total $552.500.000</t>
  </si>
  <si>
    <t>1.	EXISTE UN PROCESO JUDICIAL EN CURSO ENTRE LAS MISMAS PARTES Y POR IDÉNTICAS PRETENSIONES. AGUAS NACIONALES EPM S.A. E.S.P. SE ENCUENTRA INVOLUCRADA EN ESTE PROCESO, LO CUAL CONSTITUYE UNA LITISPENDENCIA.
2.	NO EXISTE OBLIGACIÓN INDEMNIZATORIA A CARGO DE ALLIANZ SEGUROS S.A. TODA VEZ QUE NO SE HA REALIZADO EL RIESGO ASEGURADO EN LA PÓLIZA DE RESPONSABILIDAD CIVIL EXTRACONTRACTUAL N° 2203209/9.
3.	RIESGOS EXPRESAMENTE EXCLUIDOS EN PÓLIZA DE RESPONSABILIDAD CIVIL EXTRACONTRACTUAL N° 2203209/9
4.	INASEGURABILIDAD DE LA CULPA GRAVE. 
5.	CARÁCTER MERAMENTE INDEMNIZATORIO QUE REVISTEN LOS CONTRATOS DE SEGURO.
6.	EN CUALQUIER CASO, DE NINGUNA FORMA SE PODRÁ EXCEDER EL LÍMITE DEL VALOR ASEGURADO EN LA PÓLIZA N°2203209/9
7.	LÍMITES MÁXIMOS DE RESPONSABILIDAD DE LA ASEGURADORA EN LO ATINENTE AL DEDUCIBLE EN LA PÓLIZA N° 2203209/9.
8.	DISPONIBILIDAD DEL VALOR ASEGURADO.
9.	GENÉRICA O INNOMINADA.</t>
  </si>
  <si>
    <t>La contingencia se califica como REMOTO, toda vez que, si bien el contrato de seguro presta cobertura material y temporal, la responsabilidad del asegurado por el fallecimiento del menor Yair Stewart Valencia el 12 de agosto de 2017 deviene inexistente.
Lo primero que debe tomarse en consideración es que la póliza de Responsabilidad Civil Extracontractual No. 022032099 / 0, cuyo tomador y asegurado es AGUAS NACIONALES EPM S.A. E.S.P., presta cobertura temporal, de conformidad con los hechos y pretensiones expuestas en el libelo de la demanda. Frente a la cobertura temporal, debe decirse que su modalidad es de OCURRENCIA, la cual ampara la Responsabilidad Civil Extracontractual del asegurado por los daños causados a terceros durante la vigencia de la póliza. En consecuencia, ambos fundamentos fácticos, esto es, la ocurrencia del hecho (12 de agosto de 2017) y la vigencia de la póliza de seguro desde el 1º de enero de 2017 hasta el 31 de diciembre de 2017, se encuentran dentro de la limitación temporal de la ocurrencia del fallecimiento del menor.
Frente a la cobertura material, debe decirse que no presta cobertura para los hechos materia del litigio, en atención a que el amparo de predios, labores y operaciones únicamente estaría llamado a su activación en el caso en que la muerte del menor hubiera ocurrido en la posesión, uso o mantenimiento de los predios, de propiedad o tomados en arrendamiento, en los cuales el asegurado desarrolle sus actividades. Sin embargo, para la época de los hechos, el predio donde ocurrió el accidente se encontraba bajo el control y operación de UT Relleno Quibdó 2016.
Por otro lado, frente a la responsabilidad del asegurado, debe decirse que existen elementos de prueba que permiten concluir la ausencia de legitimidad material en la causa por pasiva del asegurado en el fallecimiento del menor Yair Stewart Valencia el 12 de agosto de 2017, ello por cuanto obra en el expediente un contrato de operación del botadero de residuos sólidos a cielo abierto “Marmolejo”, siendo la Unión Temporal Relleno Quibdó 2016 quien estaba a cargo de la operación del sitio donde ocurrió el accidente para el 12 de agosto de 2017. Las Empresas Públicas de Quibdó E.S.P. y Empresas Públicas de Medellín E.S.P. tenían un convenio interadministrativo para la prestación de los servicios requeridos para el botadero de Marmolejo hasta el 30 de junio de 2015. A partir de esta fecha, la operación estuvo a cargo de la UT Relleno Quibdó 2016, en virtud de lo establecido en el contrato SPO 001 CQ 124 de 2016, celebrado entre la Unión Temporal y las Empresas Públicas de Quibdó E.S.P., cuyo objeto contractual consistía en la administración, operación, mantenimiento, adecuación, conformación y compactación de los residuos sólidos domiciliarios que ingresan diariamente al sitio de disposición final Marmolejo. Razón suficiente para que se dicte sentencia absolutoria de cara a nuestro asegurado.</t>
  </si>
  <si>
    <t>VoBo</t>
  </si>
  <si>
    <t>Proceder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</si>
</sst>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6" fontId="0" fillId="0" borderId="1" xfId="1" applyNumberFormat="1" applyFont="1" applyBorder="1" applyAlignment="1" applyProtection="1">
      <alignment horizontal="center" vertical="top"/>
      <protection locked="0"/>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left" vertical="top"/>
    </xf>
    <xf numFmtId="9" fontId="0" fillId="0" borderId="2" xfId="0" applyNumberFormat="1" applyBorder="1" applyAlignment="1">
      <alignment horizontal="left"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A12" sqref="A12:A14"/>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38" t="s">
        <v>38</v>
      </c>
      <c r="B1" s="38"/>
      <c r="C1" s="38"/>
    </row>
    <row r="2" spans="1:3" x14ac:dyDescent="0.35">
      <c r="A2" s="5" t="s">
        <v>11</v>
      </c>
      <c r="B2" s="40" t="s">
        <v>135</v>
      </c>
      <c r="C2" s="41"/>
    </row>
    <row r="3" spans="1:3" x14ac:dyDescent="0.35">
      <c r="A3" s="5" t="s">
        <v>0</v>
      </c>
      <c r="B3" s="36" t="s">
        <v>134</v>
      </c>
      <c r="C3" s="42"/>
    </row>
    <row r="4" spans="1:3" x14ac:dyDescent="0.35">
      <c r="A4" s="5" t="s">
        <v>106</v>
      </c>
      <c r="B4" s="43" t="s">
        <v>136</v>
      </c>
      <c r="C4" s="42"/>
    </row>
    <row r="5" spans="1:3" ht="14.5" customHeight="1" x14ac:dyDescent="0.35">
      <c r="A5" s="5" t="s">
        <v>1</v>
      </c>
      <c r="B5" s="43" t="s">
        <v>137</v>
      </c>
      <c r="C5" s="42"/>
    </row>
    <row r="6" spans="1:3" x14ac:dyDescent="0.35">
      <c r="A6" s="5" t="s">
        <v>107</v>
      </c>
      <c r="B6" s="39" t="s">
        <v>108</v>
      </c>
      <c r="C6" s="39"/>
    </row>
    <row r="7" spans="1:3" x14ac:dyDescent="0.35">
      <c r="A7" s="5" t="s">
        <v>2</v>
      </c>
      <c r="B7" s="39" t="s">
        <v>141</v>
      </c>
      <c r="C7" s="39"/>
    </row>
    <row r="8" spans="1:3" x14ac:dyDescent="0.35">
      <c r="A8" s="5" t="s">
        <v>3</v>
      </c>
      <c r="B8" s="35" t="s">
        <v>138</v>
      </c>
      <c r="C8" s="35"/>
    </row>
    <row r="9" spans="1:3" x14ac:dyDescent="0.35">
      <c r="A9" s="5" t="s">
        <v>4</v>
      </c>
      <c r="B9" s="35" t="s">
        <v>139</v>
      </c>
      <c r="C9" s="35"/>
    </row>
    <row r="10" spans="1:3" x14ac:dyDescent="0.35">
      <c r="A10" s="5" t="s">
        <v>5</v>
      </c>
      <c r="B10" s="35" t="s">
        <v>140</v>
      </c>
      <c r="C10" s="35"/>
    </row>
    <row r="11" spans="1:3" ht="23.25" customHeight="1" x14ac:dyDescent="0.35">
      <c r="A11" s="5" t="s">
        <v>25</v>
      </c>
      <c r="B11" s="36" t="s">
        <v>143</v>
      </c>
      <c r="C11" s="37"/>
    </row>
    <row r="12" spans="1:3" x14ac:dyDescent="0.35">
      <c r="A12" s="45" t="s">
        <v>117</v>
      </c>
      <c r="B12" s="35" t="s">
        <v>142</v>
      </c>
      <c r="C12" s="39"/>
    </row>
    <row r="13" spans="1:3" ht="30" customHeight="1" x14ac:dyDescent="0.35">
      <c r="A13" s="45"/>
      <c r="B13" s="39"/>
      <c r="C13" s="39"/>
    </row>
    <row r="14" spans="1:3" ht="73.5" customHeight="1" x14ac:dyDescent="0.35">
      <c r="A14" s="45"/>
      <c r="B14" s="39"/>
      <c r="C14" s="39"/>
    </row>
    <row r="15" spans="1:3" ht="29" x14ac:dyDescent="0.35">
      <c r="A15" s="5" t="s">
        <v>43</v>
      </c>
      <c r="B15" s="48">
        <v>1010000000</v>
      </c>
      <c r="C15" s="49"/>
    </row>
    <row r="16" spans="1:3" ht="33.75" customHeight="1" x14ac:dyDescent="0.35">
      <c r="A16" s="50" t="s">
        <v>44</v>
      </c>
      <c r="B16" s="51" t="s">
        <v>45</v>
      </c>
      <c r="C16" s="51"/>
    </row>
    <row r="17" spans="1:3" ht="33.75" customHeight="1" x14ac:dyDescent="0.35">
      <c r="A17" s="50"/>
      <c r="B17" s="11" t="s">
        <v>46</v>
      </c>
      <c r="C17" s="6"/>
    </row>
    <row r="18" spans="1:3" ht="33.75" customHeight="1" x14ac:dyDescent="0.35">
      <c r="A18" s="50"/>
      <c r="B18" s="11" t="s">
        <v>47</v>
      </c>
      <c r="C18" s="6"/>
    </row>
    <row r="19" spans="1:3" x14ac:dyDescent="0.35">
      <c r="A19" s="50"/>
      <c r="B19" s="52" t="s">
        <v>48</v>
      </c>
      <c r="C19" s="53"/>
    </row>
    <row r="20" spans="1:3" x14ac:dyDescent="0.35">
      <c r="A20" s="50"/>
      <c r="B20" s="11" t="s">
        <v>109</v>
      </c>
      <c r="C20" s="6">
        <v>1010000000</v>
      </c>
    </row>
    <row r="21" spans="1:3" x14ac:dyDescent="0.35">
      <c r="A21" s="50"/>
      <c r="B21" s="11" t="s">
        <v>133</v>
      </c>
      <c r="C21" s="6"/>
    </row>
    <row r="22" spans="1:3" x14ac:dyDescent="0.35">
      <c r="A22" s="50"/>
      <c r="B22" s="52" t="s">
        <v>105</v>
      </c>
      <c r="C22" s="53"/>
    </row>
    <row r="23" spans="1:3" x14ac:dyDescent="0.35">
      <c r="A23" s="50"/>
      <c r="B23" s="11"/>
      <c r="C23" s="16"/>
    </row>
    <row r="24" spans="1:3" x14ac:dyDescent="0.35">
      <c r="A24" s="5" t="s">
        <v>6</v>
      </c>
      <c r="B24" s="39" t="s">
        <v>137</v>
      </c>
      <c r="C24" s="39"/>
    </row>
    <row r="25" spans="1:3" x14ac:dyDescent="0.35">
      <c r="A25" s="5" t="s">
        <v>7</v>
      </c>
      <c r="B25" s="39" t="s">
        <v>147</v>
      </c>
      <c r="C25" s="39"/>
    </row>
    <row r="26" spans="1:3" x14ac:dyDescent="0.35">
      <c r="A26" s="5" t="s">
        <v>8</v>
      </c>
      <c r="B26" s="39" t="s">
        <v>146</v>
      </c>
      <c r="C26" s="39"/>
    </row>
    <row r="27" spans="1:3" x14ac:dyDescent="0.35">
      <c r="A27" s="5" t="s">
        <v>39</v>
      </c>
      <c r="B27" s="46" t="s">
        <v>148</v>
      </c>
      <c r="C27" s="47"/>
    </row>
    <row r="28" spans="1:3" x14ac:dyDescent="0.35">
      <c r="A28" s="5" t="s">
        <v>9</v>
      </c>
      <c r="B28" s="44" t="s">
        <v>145</v>
      </c>
      <c r="C28" s="44"/>
    </row>
    <row r="29" spans="1:3" x14ac:dyDescent="0.35">
      <c r="A29" s="5" t="s">
        <v>10</v>
      </c>
      <c r="B29" s="39" t="s">
        <v>144</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A31" sqref="A31:B31"/>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54" t="s">
        <v>37</v>
      </c>
      <c r="B1" s="54"/>
      <c r="C1" s="54"/>
    </row>
    <row r="2" spans="1:3" x14ac:dyDescent="0.35">
      <c r="A2" s="13" t="s">
        <v>23</v>
      </c>
      <c r="B2" s="55" t="s">
        <v>149</v>
      </c>
      <c r="C2" s="56"/>
    </row>
    <row r="3" spans="1:3" x14ac:dyDescent="0.35">
      <c r="A3" s="5" t="s">
        <v>11</v>
      </c>
      <c r="B3" s="39" t="str">
        <f>'GENERALES NOTA 322'!B2:C2</f>
        <v>27001333300120230022900</v>
      </c>
      <c r="C3" s="39"/>
    </row>
    <row r="4" spans="1:3" x14ac:dyDescent="0.35">
      <c r="A4" s="5" t="s">
        <v>0</v>
      </c>
      <c r="B4" s="39" t="str">
        <f>'GENERALES NOTA 322'!B3:C3</f>
        <v>Juzgado Séptimo Administrativo Del Circuito De Quibdó</v>
      </c>
      <c r="C4" s="39"/>
    </row>
    <row r="5" spans="1:3" x14ac:dyDescent="0.35">
      <c r="A5" s="5" t="s">
        <v>106</v>
      </c>
      <c r="B5" s="39" t="str">
        <f>'GENERALES NOTA 322'!B4:C4</f>
        <v>Allianz Seguros S.A.</v>
      </c>
      <c r="C5" s="39"/>
    </row>
    <row r="6" spans="1:3" x14ac:dyDescent="0.35">
      <c r="A6" s="5" t="s">
        <v>1</v>
      </c>
      <c r="B6" s="39" t="str">
        <f>'GENERALES NOTA 322'!B5:C5</f>
        <v>Aguas Nacionales Epm S.A. E.S.P.</v>
      </c>
      <c r="C6" s="39"/>
    </row>
    <row r="7" spans="1:3" x14ac:dyDescent="0.35">
      <c r="A7" s="5" t="s">
        <v>107</v>
      </c>
      <c r="B7" s="39" t="str">
        <f>'GENERALES NOTA 322'!B6:C6</f>
        <v>DEMANDA DIRECTA</v>
      </c>
      <c r="C7" s="39"/>
    </row>
    <row r="8" spans="1:3" x14ac:dyDescent="0.35">
      <c r="A8" s="13" t="s">
        <v>24</v>
      </c>
      <c r="B8" s="39" t="s">
        <v>146</v>
      </c>
      <c r="C8" s="39"/>
    </row>
    <row r="9" spans="1:3" x14ac:dyDescent="0.35">
      <c r="A9" s="13" t="s">
        <v>25</v>
      </c>
      <c r="B9" s="39" t="s">
        <v>143</v>
      </c>
      <c r="C9" s="39"/>
    </row>
    <row r="10" spans="1:3" x14ac:dyDescent="0.35">
      <c r="A10" s="13" t="s">
        <v>74</v>
      </c>
      <c r="B10" s="46">
        <v>4000000000</v>
      </c>
      <c r="C10" s="57"/>
    </row>
    <row r="11" spans="1:3" x14ac:dyDescent="0.35">
      <c r="A11" s="13" t="s">
        <v>113</v>
      </c>
      <c r="B11" s="58" t="s">
        <v>150</v>
      </c>
      <c r="C11" s="47"/>
    </row>
    <row r="12" spans="1:3" x14ac:dyDescent="0.35">
      <c r="A12" s="13" t="s">
        <v>57</v>
      </c>
      <c r="B12" s="43" t="s">
        <v>65</v>
      </c>
      <c r="C12" s="42"/>
    </row>
    <row r="13" spans="1:3" x14ac:dyDescent="0.35">
      <c r="A13" s="13" t="s">
        <v>26</v>
      </c>
      <c r="B13" s="39" t="s">
        <v>151</v>
      </c>
      <c r="C13" s="39"/>
    </row>
    <row r="14" spans="1:3" x14ac:dyDescent="0.35">
      <c r="A14" s="13" t="s">
        <v>27</v>
      </c>
      <c r="B14" s="39" t="s">
        <v>30</v>
      </c>
      <c r="C14" s="39"/>
    </row>
    <row r="15" spans="1:3" x14ac:dyDescent="0.35">
      <c r="A15" s="13" t="s">
        <v>28</v>
      </c>
      <c r="B15" s="39" t="s">
        <v>30</v>
      </c>
      <c r="C15" s="39"/>
    </row>
    <row r="16" spans="1:3" x14ac:dyDescent="0.35">
      <c r="A16" s="59" t="s">
        <v>29</v>
      </c>
      <c r="B16" s="39"/>
      <c r="C16" s="39"/>
    </row>
    <row r="17" spans="1:3" x14ac:dyDescent="0.35">
      <c r="A17" s="60"/>
      <c r="B17" s="9" t="s">
        <v>36</v>
      </c>
      <c r="C17" s="10" t="s">
        <v>13</v>
      </c>
    </row>
    <row r="18" spans="1:3" x14ac:dyDescent="0.35">
      <c r="A18" s="60"/>
      <c r="B18" s="11"/>
      <c r="C18" s="11"/>
    </row>
    <row r="19" spans="1:3" x14ac:dyDescent="0.35">
      <c r="A19" s="60"/>
      <c r="B19" s="11"/>
      <c r="C19" s="11"/>
    </row>
    <row r="20" spans="1:3" x14ac:dyDescent="0.35">
      <c r="A20" s="60"/>
      <c r="B20" s="11"/>
      <c r="C20" s="11"/>
    </row>
    <row r="21" spans="1:3" x14ac:dyDescent="0.35">
      <c r="A21" s="13" t="s">
        <v>22</v>
      </c>
      <c r="B21" s="39" t="s">
        <v>31</v>
      </c>
      <c r="C21" s="39"/>
    </row>
    <row r="22" spans="1:3" x14ac:dyDescent="0.35">
      <c r="A22" s="13" t="s">
        <v>58</v>
      </c>
      <c r="B22" s="43"/>
      <c r="C22" s="42"/>
    </row>
    <row r="23" spans="1:3" x14ac:dyDescent="0.35">
      <c r="A23" s="13" t="s">
        <v>14</v>
      </c>
      <c r="B23" s="39" t="s">
        <v>18</v>
      </c>
      <c r="C23" s="39"/>
    </row>
    <row r="24" spans="1:3" x14ac:dyDescent="0.35">
      <c r="A24" s="13" t="s">
        <v>72</v>
      </c>
      <c r="B24" s="39" t="s">
        <v>31</v>
      </c>
      <c r="C24" s="39"/>
    </row>
    <row r="25" spans="1:3" x14ac:dyDescent="0.35">
      <c r="A25" s="13" t="s">
        <v>35</v>
      </c>
      <c r="B25" s="39"/>
      <c r="C25" s="39"/>
    </row>
    <row r="26" spans="1:3" x14ac:dyDescent="0.35">
      <c r="A26" s="12" t="s">
        <v>73</v>
      </c>
      <c r="B26" s="39" t="s">
        <v>31</v>
      </c>
      <c r="C26" s="39"/>
    </row>
    <row r="27" spans="1:3" x14ac:dyDescent="0.35">
      <c r="A27" s="61" t="s">
        <v>61</v>
      </c>
      <c r="B27" s="61"/>
      <c r="C27" s="61"/>
    </row>
    <row r="28" spans="1:3" ht="14.5" customHeight="1" x14ac:dyDescent="0.35">
      <c r="A28" s="62" t="s">
        <v>34</v>
      </c>
      <c r="B28" s="63"/>
      <c r="C28" s="30"/>
    </row>
    <row r="29" spans="1:3" ht="14.5" customHeight="1" x14ac:dyDescent="0.35">
      <c r="A29" s="64" t="s">
        <v>33</v>
      </c>
      <c r="B29" s="65"/>
      <c r="C29" s="30"/>
    </row>
    <row r="30" spans="1:3" ht="14.5" customHeight="1" x14ac:dyDescent="0.35">
      <c r="A30" s="64" t="s">
        <v>152</v>
      </c>
      <c r="B30" s="65"/>
      <c r="C30" s="31"/>
    </row>
    <row r="31" spans="1:3" ht="14.5" customHeight="1" x14ac:dyDescent="0.35">
      <c r="A31" s="64" t="s">
        <v>153</v>
      </c>
      <c r="B31" s="65"/>
      <c r="C31" s="30"/>
    </row>
    <row r="32" spans="1:3" x14ac:dyDescent="0.35">
      <c r="C32" s="30"/>
    </row>
    <row r="33" spans="1:3" ht="14.5" customHeight="1" x14ac:dyDescent="0.35">
      <c r="A33" s="64" t="s">
        <v>32</v>
      </c>
      <c r="B33" s="65"/>
      <c r="C33" s="30"/>
    </row>
    <row r="34" spans="1:3" ht="14.5" customHeight="1" x14ac:dyDescent="0.35">
      <c r="A34" s="64" t="s">
        <v>91</v>
      </c>
      <c r="B34" s="65"/>
      <c r="C34" s="32"/>
    </row>
    <row r="35" spans="1:3" x14ac:dyDescent="0.35">
      <c r="A35" s="62" t="s">
        <v>103</v>
      </c>
      <c r="B35" s="63"/>
      <c r="C35" s="33"/>
    </row>
    <row r="36" spans="1:3" x14ac:dyDescent="0.35">
      <c r="A36" s="67" t="s">
        <v>85</v>
      </c>
      <c r="B36" s="67"/>
      <c r="C36" s="67"/>
    </row>
    <row r="37" spans="1:3" x14ac:dyDescent="0.35">
      <c r="A37" s="66" t="s">
        <v>86</v>
      </c>
      <c r="B37" s="66"/>
      <c r="C37" s="11"/>
    </row>
    <row r="38" spans="1:3" x14ac:dyDescent="0.35">
      <c r="A38" s="66" t="s">
        <v>87</v>
      </c>
      <c r="B38" s="66"/>
      <c r="C38" s="11"/>
    </row>
    <row r="39" spans="1:3" x14ac:dyDescent="0.35">
      <c r="A39" s="66" t="s">
        <v>88</v>
      </c>
      <c r="B39" s="66"/>
      <c r="C39" s="11"/>
    </row>
    <row r="40" spans="1:3" x14ac:dyDescent="0.35">
      <c r="A40" s="66" t="s">
        <v>89</v>
      </c>
      <c r="B40" s="66"/>
      <c r="C40" s="11"/>
    </row>
    <row r="41" spans="1:3" x14ac:dyDescent="0.35">
      <c r="A41" s="66" t="s">
        <v>90</v>
      </c>
      <c r="B41" s="66"/>
      <c r="C41" s="11"/>
    </row>
    <row r="42" spans="1:3" x14ac:dyDescent="0.35">
      <c r="A42" s="66" t="s">
        <v>92</v>
      </c>
      <c r="B42" s="66"/>
      <c r="C42" s="11"/>
    </row>
    <row r="43" spans="1:3" x14ac:dyDescent="0.35">
      <c r="A43" s="66" t="s">
        <v>93</v>
      </c>
      <c r="B43" s="66"/>
      <c r="C43" s="11"/>
    </row>
    <row r="44" spans="1:3" x14ac:dyDescent="0.35">
      <c r="A44" s="66" t="s">
        <v>94</v>
      </c>
      <c r="B44" s="66"/>
      <c r="C44" s="11"/>
    </row>
    <row r="45" spans="1:3" x14ac:dyDescent="0.35">
      <c r="A45" s="66" t="s">
        <v>95</v>
      </c>
      <c r="B45" s="66"/>
      <c r="C45" s="11"/>
    </row>
    <row r="46" spans="1:3" x14ac:dyDescent="0.35">
      <c r="A46" s="66" t="s">
        <v>96</v>
      </c>
      <c r="B46" s="66"/>
      <c r="C46" s="11"/>
    </row>
    <row r="47" spans="1:3" x14ac:dyDescent="0.35">
      <c r="A47" s="66" t="s">
        <v>97</v>
      </c>
      <c r="B47" s="66"/>
      <c r="C47" s="11"/>
    </row>
    <row r="48" spans="1:3" x14ac:dyDescent="0.35">
      <c r="A48" s="66" t="s">
        <v>98</v>
      </c>
      <c r="B48" s="66"/>
      <c r="C48" s="11"/>
    </row>
    <row r="49" spans="1:3" x14ac:dyDescent="0.35">
      <c r="A49" s="66" t="s">
        <v>99</v>
      </c>
      <c r="B49" s="66"/>
      <c r="C49" s="11"/>
    </row>
    <row r="50" spans="1:3" x14ac:dyDescent="0.35">
      <c r="A50" s="66" t="s">
        <v>100</v>
      </c>
      <c r="B50" s="66"/>
      <c r="C50" s="11"/>
    </row>
    <row r="51" spans="1:3" x14ac:dyDescent="0.35">
      <c r="A51" s="66" t="s">
        <v>101</v>
      </c>
      <c r="B51" s="66"/>
      <c r="C51" s="11"/>
    </row>
    <row r="52" spans="1:3" x14ac:dyDescent="0.35">
      <c r="A52" s="66" t="s">
        <v>102</v>
      </c>
      <c r="B52" s="66"/>
      <c r="C52" s="11"/>
    </row>
    <row r="53" spans="1:3" x14ac:dyDescent="0.35">
      <c r="A53" s="68"/>
      <c r="B53" s="68"/>
      <c r="C53" s="11"/>
    </row>
  </sheetData>
  <mergeCells count="49">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0" zoomScale="70" zoomScaleNormal="70" workbookViewId="0">
      <selection activeCell="B33" sqref="B33:C33"/>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54" t="s">
        <v>40</v>
      </c>
      <c r="B1" s="54"/>
      <c r="C1" s="54"/>
    </row>
    <row r="2" spans="1:6" x14ac:dyDescent="0.35">
      <c r="A2" s="20" t="s">
        <v>23</v>
      </c>
      <c r="B2" s="85" t="s">
        <v>149</v>
      </c>
      <c r="C2" s="86"/>
    </row>
    <row r="3" spans="1:6" x14ac:dyDescent="0.35">
      <c r="A3" s="21" t="s">
        <v>11</v>
      </c>
      <c r="B3" s="87" t="str">
        <f>'GENERALES NOTA 322'!B2:C2</f>
        <v>27001333300120230022900</v>
      </c>
      <c r="C3" s="87"/>
    </row>
    <row r="4" spans="1:6" x14ac:dyDescent="0.35">
      <c r="A4" s="21" t="s">
        <v>0</v>
      </c>
      <c r="B4" s="87" t="str">
        <f>'GENERALES NOTA 322'!B3:C3</f>
        <v>Juzgado Séptimo Administrativo Del Circuito De Quibdó</v>
      </c>
      <c r="C4" s="87"/>
    </row>
    <row r="5" spans="1:6" x14ac:dyDescent="0.35">
      <c r="A5" s="21" t="s">
        <v>106</v>
      </c>
      <c r="B5" s="87" t="str">
        <f>'GENERALES NOTA 322'!B4:C4</f>
        <v>Allianz Seguros S.A.</v>
      </c>
      <c r="C5" s="87"/>
    </row>
    <row r="6" spans="1:6" ht="14.5" customHeight="1" x14ac:dyDescent="0.35">
      <c r="A6" s="21" t="s">
        <v>1</v>
      </c>
      <c r="B6" s="87" t="str">
        <f>'GENERALES NOTA 322'!B5:C5</f>
        <v>Aguas Nacionales Epm S.A. E.S.P.</v>
      </c>
      <c r="C6" s="87"/>
    </row>
    <row r="7" spans="1:6" x14ac:dyDescent="0.35">
      <c r="A7" s="21" t="s">
        <v>107</v>
      </c>
      <c r="B7" s="87" t="str">
        <f>'GENERALES NOTA 322'!B6:C6</f>
        <v>DEMANDA DIRECTA</v>
      </c>
      <c r="C7" s="87"/>
    </row>
    <row r="8" spans="1:6" ht="29" x14ac:dyDescent="0.35">
      <c r="A8" s="21" t="s">
        <v>43</v>
      </c>
      <c r="B8" s="81">
        <f>'GENERALES NOTA 322'!B15:C15</f>
        <v>1010000000</v>
      </c>
      <c r="C8" s="82"/>
    </row>
    <row r="9" spans="1:6" x14ac:dyDescent="0.35">
      <c r="A9" s="88" t="s">
        <v>44</v>
      </c>
      <c r="B9" s="72" t="s">
        <v>45</v>
      </c>
      <c r="C9" s="73"/>
    </row>
    <row r="10" spans="1:6" x14ac:dyDescent="0.35">
      <c r="A10" s="88"/>
      <c r="B10" s="22" t="s">
        <v>46</v>
      </c>
      <c r="C10" s="19">
        <f>'GENERALES NOTA 322'!C17</f>
        <v>0</v>
      </c>
    </row>
    <row r="11" spans="1:6" x14ac:dyDescent="0.35">
      <c r="A11" s="88"/>
      <c r="B11" s="22" t="s">
        <v>47</v>
      </c>
      <c r="C11" s="19">
        <f>'GENERALES NOTA 322'!C18</f>
        <v>0</v>
      </c>
    </row>
    <row r="12" spans="1:6" x14ac:dyDescent="0.35">
      <c r="A12" s="88"/>
      <c r="B12" s="72"/>
      <c r="C12" s="73"/>
    </row>
    <row r="13" spans="1:6" x14ac:dyDescent="0.35">
      <c r="A13" s="88"/>
      <c r="B13" s="22" t="s">
        <v>109</v>
      </c>
      <c r="C13" s="24">
        <v>1010000000</v>
      </c>
    </row>
    <row r="14" spans="1:6" x14ac:dyDescent="0.35">
      <c r="A14" s="88"/>
      <c r="B14" s="22" t="s">
        <v>110</v>
      </c>
      <c r="C14" s="24"/>
      <c r="E14" t="s">
        <v>56</v>
      </c>
      <c r="F14" s="17">
        <v>0.7</v>
      </c>
    </row>
    <row r="15" spans="1:6" x14ac:dyDescent="0.35">
      <c r="A15" s="23" t="s">
        <v>41</v>
      </c>
      <c r="B15" s="85" t="s">
        <v>54</v>
      </c>
      <c r="C15" s="86"/>
    </row>
    <row r="16" spans="1:6" ht="15" customHeight="1" x14ac:dyDescent="0.35">
      <c r="A16" s="21" t="s">
        <v>42</v>
      </c>
      <c r="B16" s="83" t="s">
        <v>156</v>
      </c>
      <c r="C16" s="84"/>
    </row>
    <row r="17" spans="1:3" ht="28.5" customHeight="1" x14ac:dyDescent="0.35">
      <c r="A17" s="14" t="s">
        <v>49</v>
      </c>
      <c r="B17" s="74">
        <f>((C19+C20+C22+C23)-C26)*C25*C27</f>
        <v>552500000</v>
      </c>
      <c r="C17" s="74"/>
    </row>
    <row r="18" spans="1:3" x14ac:dyDescent="0.35">
      <c r="A18" s="23" t="s">
        <v>50</v>
      </c>
      <c r="B18" s="75" t="s">
        <v>45</v>
      </c>
      <c r="C18" s="76"/>
    </row>
    <row r="19" spans="1:3" x14ac:dyDescent="0.35">
      <c r="A19" s="70"/>
      <c r="B19" s="22" t="s">
        <v>46</v>
      </c>
      <c r="C19" s="19">
        <v>0</v>
      </c>
    </row>
    <row r="20" spans="1:3" x14ac:dyDescent="0.35">
      <c r="A20" s="71"/>
      <c r="B20" s="22" t="s">
        <v>47</v>
      </c>
      <c r="C20" s="19">
        <v>0</v>
      </c>
    </row>
    <row r="21" spans="1:3" x14ac:dyDescent="0.35">
      <c r="A21" s="71"/>
      <c r="B21" s="72" t="s">
        <v>48</v>
      </c>
      <c r="C21" s="73"/>
    </row>
    <row r="22" spans="1:3" x14ac:dyDescent="0.35">
      <c r="A22" s="71"/>
      <c r="B22" s="22" t="s">
        <v>109</v>
      </c>
      <c r="C22" s="19">
        <v>650000000</v>
      </c>
    </row>
    <row r="23" spans="1:3" ht="29" x14ac:dyDescent="0.35">
      <c r="A23" s="71"/>
      <c r="B23" s="22" t="s">
        <v>111</v>
      </c>
      <c r="C23" s="19"/>
    </row>
    <row r="24" spans="1:3" x14ac:dyDescent="0.35">
      <c r="A24" s="71"/>
      <c r="B24" s="72" t="s">
        <v>112</v>
      </c>
      <c r="C24" s="73"/>
    </row>
    <row r="25" spans="1:3" x14ac:dyDescent="0.35">
      <c r="A25" s="25"/>
      <c r="B25" s="22" t="s">
        <v>124</v>
      </c>
      <c r="C25" s="26">
        <v>1</v>
      </c>
    </row>
    <row r="26" spans="1:3" x14ac:dyDescent="0.35">
      <c r="A26" s="27"/>
      <c r="B26" s="22" t="s">
        <v>113</v>
      </c>
      <c r="C26" s="34">
        <v>97500000</v>
      </c>
    </row>
    <row r="27" spans="1:3" x14ac:dyDescent="0.35">
      <c r="A27" s="27"/>
      <c r="B27" s="22" t="s">
        <v>132</v>
      </c>
      <c r="C27" s="26">
        <v>1</v>
      </c>
    </row>
    <row r="28" spans="1:3" x14ac:dyDescent="0.35">
      <c r="A28" s="18" t="s">
        <v>104</v>
      </c>
      <c r="B28" s="74">
        <f>IFERROR(B17*(VLOOKUP(B15,Hoja2!$G$1:$H$6,2,0)),16666)</f>
        <v>16666</v>
      </c>
      <c r="C28" s="74"/>
    </row>
    <row r="29" spans="1:3" ht="29" x14ac:dyDescent="0.35">
      <c r="A29" s="21" t="s">
        <v>51</v>
      </c>
      <c r="B29" s="77" t="s">
        <v>154</v>
      </c>
      <c r="C29" s="78"/>
    </row>
    <row r="30" spans="1:3" ht="29" x14ac:dyDescent="0.35">
      <c r="A30" s="21" t="s">
        <v>52</v>
      </c>
      <c r="B30" s="79" t="s">
        <v>155</v>
      </c>
      <c r="C30" s="80"/>
    </row>
    <row r="31" spans="1:3" ht="18.5" x14ac:dyDescent="0.35">
      <c r="A31" s="28" t="s">
        <v>114</v>
      </c>
      <c r="B31" s="28"/>
      <c r="C31" s="28"/>
    </row>
    <row r="32" spans="1:3" x14ac:dyDescent="0.35">
      <c r="A32" s="29" t="s">
        <v>115</v>
      </c>
      <c r="B32" s="69" t="s">
        <v>157</v>
      </c>
      <c r="C32" s="69"/>
    </row>
    <row r="33" spans="1:3" x14ac:dyDescent="0.35">
      <c r="A33" s="29" t="s">
        <v>116</v>
      </c>
      <c r="B33" s="69" t="s">
        <v>158</v>
      </c>
      <c r="C33" s="69"/>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54" t="s">
        <v>53</v>
      </c>
      <c r="B1" s="54"/>
      <c r="C1" s="54"/>
    </row>
    <row r="2" spans="1:3" ht="17.149999999999999" customHeight="1" x14ac:dyDescent="0.35">
      <c r="A2" s="13" t="s">
        <v>23</v>
      </c>
      <c r="B2" s="55" t="str">
        <f>'[2]AUTOS NOTA 321'!B2:C2</f>
        <v xml:space="preserve">SINIESTRO   LEGIS </v>
      </c>
      <c r="C2" s="56"/>
    </row>
    <row r="3" spans="1:3" ht="16" customHeight="1" x14ac:dyDescent="0.35">
      <c r="A3" s="5" t="s">
        <v>11</v>
      </c>
      <c r="B3" s="39" t="str">
        <f>'GENERALES NOTA 322'!B2:C2</f>
        <v>27001333300120230022900</v>
      </c>
      <c r="C3" s="39"/>
    </row>
    <row r="4" spans="1:3" x14ac:dyDescent="0.35">
      <c r="A4" s="5" t="s">
        <v>0</v>
      </c>
      <c r="B4" s="39" t="str">
        <f>'GENERALES NOTA 322'!B3:C3</f>
        <v>Juzgado Séptimo Administrativo Del Circuito De Quibdó</v>
      </c>
      <c r="C4" s="39"/>
    </row>
    <row r="5" spans="1:3" ht="29.15" customHeight="1" x14ac:dyDescent="0.35">
      <c r="A5" s="5" t="s">
        <v>106</v>
      </c>
      <c r="B5" s="39" t="str">
        <f>'GENERALES NOTA 322'!B4:C4</f>
        <v>Allianz Seguros S.A.</v>
      </c>
      <c r="C5" s="39"/>
    </row>
    <row r="6" spans="1:3" x14ac:dyDescent="0.35">
      <c r="A6" s="5" t="s">
        <v>1</v>
      </c>
      <c r="B6" s="39" t="str">
        <f>'GENERALES NOTA 322'!B5:C5</f>
        <v>Aguas Nacionales Epm S.A. E.S.P.</v>
      </c>
      <c r="C6" s="39"/>
    </row>
    <row r="7" spans="1:3" ht="43.5" customHeight="1" x14ac:dyDescent="0.35">
      <c r="A7" s="5" t="s">
        <v>107</v>
      </c>
      <c r="B7" s="39" t="str">
        <f>'GENERALES NOTA 322'!B6:C6</f>
        <v>DEMANDA DIRECTA</v>
      </c>
      <c r="C7" s="39"/>
    </row>
    <row r="8" spans="1:3" x14ac:dyDescent="0.35">
      <c r="A8" s="5" t="s">
        <v>118</v>
      </c>
      <c r="B8" s="39"/>
      <c r="C8" s="39"/>
    </row>
    <row r="9" spans="1:3" x14ac:dyDescent="0.35">
      <c r="A9" s="15" t="s">
        <v>50</v>
      </c>
      <c r="B9" s="89"/>
      <c r="C9" s="89"/>
    </row>
    <row r="10" spans="1:3" x14ac:dyDescent="0.35">
      <c r="A10" s="15" t="s">
        <v>119</v>
      </c>
      <c r="B10" s="39"/>
      <c r="C10" s="39"/>
    </row>
    <row r="11" spans="1:3" ht="29" x14ac:dyDescent="0.35">
      <c r="A11" s="15" t="s">
        <v>120</v>
      </c>
      <c r="B11" s="90"/>
      <c r="C11" s="68"/>
    </row>
    <row r="12" spans="1:3" ht="58" x14ac:dyDescent="0.35">
      <c r="A12" s="5" t="s">
        <v>62</v>
      </c>
      <c r="B12" s="39"/>
      <c r="C12" s="39"/>
    </row>
    <row r="13" spans="1:3" ht="58" x14ac:dyDescent="0.35">
      <c r="A13" s="5" t="s">
        <v>63</v>
      </c>
      <c r="B13" s="39"/>
      <c r="C13" s="39"/>
    </row>
    <row r="14" spans="1:3" x14ac:dyDescent="0.35">
      <c r="A14" s="5" t="s">
        <v>64</v>
      </c>
      <c r="B14" s="11"/>
      <c r="C14" s="11"/>
    </row>
    <row r="15" spans="1:3" x14ac:dyDescent="0.35">
      <c r="A15" s="15" t="s">
        <v>121</v>
      </c>
      <c r="B15" s="39"/>
      <c r="C15" s="39"/>
    </row>
    <row r="16" spans="1:3" x14ac:dyDescent="0.35">
      <c r="A16" s="11" t="s">
        <v>122</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123</v>
      </c>
    </row>
    <row r="2" spans="1:1" x14ac:dyDescent="0.35">
      <c r="A2" t="s">
        <v>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57</v>
      </c>
      <c r="B1" t="s">
        <v>30</v>
      </c>
      <c r="C1" s="8" t="s">
        <v>29</v>
      </c>
      <c r="D1" s="8" t="s">
        <v>58</v>
      </c>
      <c r="E1" s="3" t="s">
        <v>14</v>
      </c>
      <c r="F1" s="2" t="s">
        <v>56</v>
      </c>
      <c r="G1" s="2" t="s">
        <v>125</v>
      </c>
      <c r="H1" s="4">
        <v>0.7</v>
      </c>
      <c r="I1" t="s">
        <v>12</v>
      </c>
      <c r="J1" t="s">
        <v>79</v>
      </c>
      <c r="L1" t="s">
        <v>131</v>
      </c>
    </row>
    <row r="2" spans="1:12" x14ac:dyDescent="0.35">
      <c r="A2" t="s">
        <v>65</v>
      </c>
      <c r="B2" t="s">
        <v>31</v>
      </c>
      <c r="C2" t="s">
        <v>69</v>
      </c>
      <c r="D2" s="2" t="s">
        <v>59</v>
      </c>
      <c r="E2" s="1" t="s">
        <v>17</v>
      </c>
      <c r="F2" s="2" t="s">
        <v>54</v>
      </c>
      <c r="G2" s="2" t="s">
        <v>126</v>
      </c>
      <c r="H2" s="4">
        <v>0.25</v>
      </c>
      <c r="I2" t="s">
        <v>75</v>
      </c>
      <c r="J2" t="s">
        <v>80</v>
      </c>
      <c r="L2" t="s">
        <v>108</v>
      </c>
    </row>
    <row r="3" spans="1:12" x14ac:dyDescent="0.35">
      <c r="A3" t="s">
        <v>66</v>
      </c>
      <c r="C3" t="s">
        <v>70</v>
      </c>
      <c r="D3" s="2" t="s">
        <v>60</v>
      </c>
      <c r="E3" s="1" t="s">
        <v>18</v>
      </c>
      <c r="F3" s="2" t="s">
        <v>55</v>
      </c>
      <c r="G3" s="2" t="s">
        <v>127</v>
      </c>
      <c r="H3" s="4">
        <v>0.55000000000000004</v>
      </c>
      <c r="I3" t="s">
        <v>76</v>
      </c>
      <c r="J3" t="s">
        <v>81</v>
      </c>
    </row>
    <row r="4" spans="1:12" x14ac:dyDescent="0.35">
      <c r="A4" t="s">
        <v>67</v>
      </c>
      <c r="C4" t="s">
        <v>71</v>
      </c>
      <c r="E4" s="1" t="s">
        <v>19</v>
      </c>
      <c r="G4" s="2" t="s">
        <v>128</v>
      </c>
      <c r="H4" s="4">
        <v>0.15</v>
      </c>
      <c r="I4" t="s">
        <v>77</v>
      </c>
      <c r="J4" t="s">
        <v>82</v>
      </c>
    </row>
    <row r="5" spans="1:12" x14ac:dyDescent="0.35">
      <c r="A5" t="s">
        <v>68</v>
      </c>
      <c r="E5" s="1" t="s">
        <v>15</v>
      </c>
      <c r="G5" s="2" t="s">
        <v>129</v>
      </c>
      <c r="H5" s="4">
        <v>0.7</v>
      </c>
      <c r="I5" t="s">
        <v>78</v>
      </c>
      <c r="J5" t="s">
        <v>83</v>
      </c>
    </row>
    <row r="6" spans="1:12" x14ac:dyDescent="0.35">
      <c r="E6" s="1" t="s">
        <v>16</v>
      </c>
      <c r="G6" s="2" t="s">
        <v>130</v>
      </c>
      <c r="H6" s="4">
        <v>0.3</v>
      </c>
      <c r="J6" t="s">
        <v>84</v>
      </c>
    </row>
    <row r="7" spans="1:12" x14ac:dyDescent="0.35">
      <c r="E7" s="1" t="s">
        <v>21</v>
      </c>
      <c r="G7" s="2" t="s">
        <v>54</v>
      </c>
    </row>
    <row r="8" spans="1:12" x14ac:dyDescent="0.35">
      <c r="E8" s="1" t="s">
        <v>20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Angela Romero Garcia</cp:lastModifiedBy>
  <dcterms:created xsi:type="dcterms:W3CDTF">2020-12-07T14:41:17Z</dcterms:created>
  <dcterms:modified xsi:type="dcterms:W3CDTF">2024-05-24T17:36:46Z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_AdHocReviewCycleID">
    <vt:i4>1645441479</vt:i4>
  </property>
  <property fmtid="{D5CDD505-2E9C-101B-9397-08002B2CF9AE}" pid="31" name="_NewReviewCycle">
    <vt:lpwstr/>
  </property>
  <property fmtid="{D5CDD505-2E9C-101B-9397-08002B2CF9AE}" pid="32" name="_EmailSubject">
    <vt:lpwstr>Informe 324 VoBo- 2023-229 RADICA DEMANDA ANEPM  // SINIESTRO 97705451</vt:lpwstr>
  </property>
  <property fmtid="{D5CDD505-2E9C-101B-9397-08002B2CF9AE}" pid="33" name="_AuthorEmail">
    <vt:lpwstr>angela.romero@allianz.co</vt:lpwstr>
  </property>
  <property fmtid="{D5CDD505-2E9C-101B-9397-08002B2CF9AE}" pid="34" name="_AuthorEmailDisplayName">
    <vt:lpwstr>Romero Garcia, Angela (ALLIANZ COLOMBIA)</vt:lpwstr>
  </property>
</Properties>
</file>