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D:\DESCARGAS\Andres Giraldo\"/>
    </mc:Choice>
  </mc:AlternateContent>
  <xr:revisionPtr revIDLastSave="0" documentId="13_ncr:1_{94BF104F-58CC-43AD-A0B9-0213D9250FF1}" xr6:coauthVersionLast="47" xr6:coauthVersionMax="47" xr10:uidLastSave="{00000000-0000-0000-0000-000000000000}"/>
  <bookViews>
    <workbookView xWindow="-120" yWindow="-120" windowWidth="29040" windowHeight="158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8" l="1"/>
  <c r="B20" i="8"/>
  <c r="B39" i="8" s="1"/>
  <c r="B10" i="9" l="1"/>
  <c r="B2" i="9"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<sst xmlns="http://schemas.openxmlformats.org/spreadsheetml/2006/main" count="243" uniqueCount="178">
  <si>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</si>
  <si>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</si>
  <si>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</si>
  <si>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</si>
  <si>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</si>
  <si>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</si>
  <si>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</si>
  <si>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</si>
  <si>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</si>
  <si>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</si>
  <si>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</si>
  <si>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</si>
  <si>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</si>
  <si>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</si>
  <si>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</si>
  <si>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</si>
  <si>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</si>
  <si>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</si>
  <si>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</si>
  <si>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</si>
  <si>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</si>
  <si>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</si>
  <si>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</si>
  <si>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</si>
  <si>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</si>
  <si>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</si>
  <si>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</si>
  <si>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</si>
  <si>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</si>
  <si>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</si>
  <si>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</si>
  <si>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</si>
  <si>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</si>
  <si>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</si>
  <si>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</si>
  <si>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</si>
  <si>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</si>
  <si>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</si>
  <si>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</si>
  <si>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</si>
  <si>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</si>
  <si>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</si>
  <si>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</si>
  <si>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</si>
  <si>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</si>
  <si>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</si>
  <si>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</si>
  <si>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</si>
  <si>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</si>
  <si>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</si>
  <si>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</si>
  <si>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</si>
  <si>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</si>
  <si>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</si>
  <si>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</si>
  <si>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</si>
  <si>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</si>
  <si>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</si>
  <si>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</si>
  <si>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</si>
  <si>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</si>
  <si>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</si>
  <si>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</si>
  <si>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</si>
  <si>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</si>
  <si>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</si>
  <si>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</si>
  <si>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</si>
  <si>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</si>
  <si>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</si>
  <si>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</si>
  <si>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</si>
  <si>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</si>
  <si>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</si>
  <si>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</si>
  <si>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</si>
  <si>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</si>
  <si>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</si>
  <si>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</si>
  <si>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</si>
  <si>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</si>
  <si>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</si>
  <si>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</si>
  <si>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</si>
  <si>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</si>
  <si>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</si>
  <si>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</si>
  <si>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</si>
  <si>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</si>
  <si>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</si>
  <si>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</si>
  <si>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</si>
  <si>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</si>
  <si>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</si>
  <si>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</si>
  <si>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</si>
  <si>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</si>
  <si>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</si>
  <si>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</si>
  <si>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</si>
  <si>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</si>
  <si>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</si>
  <si>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</si>
  <si>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</si>
  <si>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</si>
  <si>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</si>
  <si>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</si>
  <si>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</si>
  <si>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</si>
  <si>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</si>
  <si>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</si>
  <si>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</si>
  <si>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</si>
  <si>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</si>
  <si>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</si>
  <si>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</si>
  <si>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</si>
  <si>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</si>
  <si>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</si>
  <si>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</si>
  <si>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</si>
  <si>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</si>
  <si>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</si>
  <si>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</si>
  <si>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</si>
  <si>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</si>
  <si>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</si>
  <si>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</si>
  <si>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</si>
  <si>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</si>
  <si>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</si>
  <si>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</si>
  <si>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</si>
  <si>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</si>
  <si>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</si>
  <si>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</si>
  <si>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</si>
  <si>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</si>
  <si>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</si>
  <si>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</si>
  <si>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</si>
  <si>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</si>
  <si>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</si>
  <si>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</si>
  <si>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</si>
  <si>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</si>
  <si>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</si>
  <si>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</si>
  <si>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</si>
  <si>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</si>
  <si>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</si>
  <si>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</si>
  <si>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</si>
  <si>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</si>
  <si>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</si>
  <si>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</si>
  <si>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</si>
  <si>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CUARENTA Y TRES (43) CIVIL DEL CIRCUITO DE BOGOTÁ D.C.</t>
  </si>
  <si>
    <t>11001 31 03 043 2023 00441 00</t>
  </si>
  <si>
    <t>ANDRÉS EDUARDO GIRALDO TORRES</t>
  </si>
  <si>
    <t>ABRIL 5 DE 2021</t>
  </si>
  <si>
    <t>31 DE JULIO DE 2023</t>
  </si>
  <si>
    <t>24 DE AGOSTO DE 2023</t>
  </si>
  <si>
    <t>022724498 / 0</t>
  </si>
  <si>
    <t>25 de abril de 2024</t>
  </si>
  <si>
    <t>24 de abril de 2024</t>
  </si>
  <si>
    <t>24 de mayo de 2024</t>
  </si>
  <si>
    <t>1. El 5 de abril de 2021, el vehículo de placas JML563, perteneciente al señor Andrés Giraldo, fue objeto de hurto. Luego del incidente, el señor Giraldo se comunicó telefónicamente con Allianz Seguros para informarles de lo ocurrido. Durante la llamada, la aseguradora indicó que debía llenar ciertos formularios y proporcionar documentos del hecho, incluyendo la denuncia interpuesta ante la Fiscalía General de la Nación y el certificado de no recuperación del automotor.
2. El 7 de mayo de 2021, se presentó la denuncia ante la Fiscalía General de la Nación, obteniendo el número de radicado 110016103694202100079. Además, se solicitó el certificado de no recuperación del automotor.
3. El 14 de mayo de 2021, Allianz Seguros objetó la reclamación realizada telefónicamente por el señor Giraldo, argumentando falta de claridad en los hechos y la falta de documentos. El 3 de junio de 2021, el poderdante expresó su inconformidad con la respuesta de la aseguradora. Además, se proporcionaron a la aseguradora los documentos faltantes, incluyendo una copia de la denuncia.
4. En respuesta, Allianz Seguros fijó una fecha de entrevista para el 15 de junio de 2021, durante la cual se detallaron las circunstancias del siniestro y se mencionó que el vehículo aparentemente se encontraba en Medellín. El 23 de junio de 2021, Allianz Seguros rechazó nuevamente la reclamación, argumentando falta de elementos probatorios.
5. El 3 de agosto de 2021, se presentó una comunicación expresando la inconformidad con la decisión de la aseguradora, citando las obligaciones del contrato de seguro y señalando que no se había solicitado ningún documento adicional más allá de la denuncia penal. El 29 de septiembre de 2021, Allianz Seguros ratificó su objeción, argumentando que el vehículo fue objeto de estafa y que dicha situación está excluida de la cobertura del seguro.</t>
  </si>
  <si>
    <t>JML563</t>
  </si>
  <si>
    <t>Duración: Desde las 00:00 horas del 31/07/2020 hasta las 24:00 horas del 31/07/2021</t>
  </si>
  <si>
    <t xml:space="preserve">Hurto de mayor cuantía </t>
  </si>
  <si>
    <t>Intereses</t>
  </si>
  <si>
    <t>SINIESTRO   100697019 LEGIS APJ32377</t>
  </si>
  <si>
    <t>NO APLICA (SUSTRACCIÓN)</t>
  </si>
  <si>
    <t>La contingencia se califica como REMOTA, considerando que, aunque la póliza 022724498 / 0 presta cobertura temporal y material para el evento de hurto, no existe riesgo dado que la acción derivada del contrato de seguro se encuentra prescrita.
Lo primero que debe tomarse en consideración es que la Póliza de Seguro Automóviles Individual Livianos Particulares. No. 022724498 / 0, cuyo asegurado es el señor ANDRÉS EDUARDO GIRALDO TORRES presta cobertura material y temporal, de conformidad con los hechos y pretensiones expuestas en el líbelo de la demanda. Frente a la cobertura temporal, debe señalarse que la ocurrencia del presunto hurto (5 de abril de 2021) se encuentra dentro de la limitación temporal de la Póliza en mención, comprendida desde el 31 de julio de 2020 hasta el 31 de julio de 2021, bajo la modalidad de ocurrencia. Aunado a ello, presta cobertura material en tanto ampara el hurto del vehículo asegurado, pretensión que se le endilga a la aseguradora. Al respecto, resulta necesario aclarar que si bien en el proceso se está defendiendo la configuración de una exclusión consistente en el hurto por abuso de confianza o estafa, dado que aparentemente la sustracción se dió en el marco de una venta del vehículo en la que pagaron el valor al asegurado con cheques sin fondos, lo cierto es que la misma podría ser declarada ineficaz por encontrarse en la página número 30 de la póliza y no existir soporte de entrega de las condiciones de la póliza.
No obstante lo anterior, la contingencia se califica como REMOTA teniendo en cuenta que la acción derivada del contrato de seguro se encuentra prescrita en los términos del artículo 1081 del Código de Comercio, toda vez que han transcurrido más de dos años y cuatro meses contados a partir de la primera reclamación escrta que se le envió a la aseguradora, fechada del 3 de junio de 2021, hasta la fecha de presentación de la demanda el 12 de octubre de 2023, superando el término bienal de que trata el artículo 1081 del Código de Comercio. Incluso, teniendo en cuenta la solicitud de conciliación que se radicó el 31 de julio de 2023, la acción se encontraría prescrita, pues la misma fue presentada cuando el término de prescripción ya había fenecido; por tanto, no tuvo la virtualidad de suspender los términos.
Lo anterior sin perjuicio del carácter contingente del proceso.</t>
  </si>
  <si>
    <t xml:space="preserve">1. PRESCRIPCIÓN ORDINARIA DE LAS ACCIONES DERIVADAS DEL CONTRATO DE SEGURO.
2. INEXISTENCIA DE OBLIGACIÓN DE INDEMNIZAR POR INCUMPLIMIENTO DE LAS CARGAS DEL ARTÍCULO 1077 DEL CÓDIGO DE COMERCIO – INEXISTENCIA DE PRUEBA DE LA REALIZACIÓN DEL RIESGO ASEGURADO. 
3. EL PARQUEADERO DEL HOTEL “SONESTA”, COMO CUSTODIO DEL VEHÍCULO, ES QUIEN DEBE RESPONDER POR LOS PERJUICIOS CAUSADOS AL DEMANDANTE EN VIRTUD DEL ARTÍCULO 18 DE LA LEY 1480 DE 2011 
4. FALTA DE COBERTURA MATERIAL AL ESTAR ANTE RIESGOS EXPRESAMENTE EXCLUIDOS DE AMPARO-LITERALES K, y Q DEL ARTÍCULO 3.1 EXCLUSIONES PARA TODAS LAS COBETURAS
5. PÉRDIDA DE LA INDEMNIZACIÓN SI SE DEMOSTRARA LA MALA FE DEL ASEGURADO-ARTÍCULO 1078 C. Co. 
6. DEBE CONSIDERARSE QUE EL BENFICIARIO ONEROSO DEL SEGURO ES EL BANCO FINANDINA.
7. CARÁCTER MERAMENTE INDEMNIZATORIO QUE REVISTEN LOS CONTRATOS DE SEGUROS.
8. EN CUALQUIER CASO, DE NINGUNA FORMA SE PODRÁ EXCEDER EL LÍMITE DEL VALOR ASEGURADO.
9. APLICACIÓN AL CLAUSULADO GENERAL DEL CONTRATO DE SEGURO – EN CASO DE ACREDITARSE EL HURTO DEL VEHÍCULO ASEGURADO, ESTE DEBERÁTRANSFERIRSE A ALLIANZ SEGUROS S.A.
10. GENÉRICA O INNOMINADA Y OTRAS. 
</t>
  </si>
  <si>
    <t>Daño emergente</t>
  </si>
  <si>
    <t>Como liquidación objetivada de perjuicios se llegó a la suma de $317.626.832 con base en los siguientes fundamentos fácticos y jurídicos: 
1. Valor asegurado hurto de mayor cuantía: $169.899.999
Se tendrá en cuenta dicha suma teniendo en cuenta que el valor estipulado en la póliza 022724498 / 0 para el amparo de pérdida total por hurto de mayor cuantía es de $169.899.999 y/o el que resulte menor entre éste y el que se encuentra registrado en la guía de valores de Fasecolda. Como en este caso particular el vehículo asegurado se encuentra en la guía de valores de fasecolda en la suma de $183.900.000 se tiene en cuenta el valor establecido en la carátula de la póliza, por resultar menor. 
2. Intereses moratorios: $147.726.833
Se calculan a partir del mes siguiente a la fecha en que el asegurado solicitó el pago de la indemnización. Según consta en el expediente aquello ocurrió el 03 de junio de 2021, fecha en la que se hizo la primera reclamación escrita, por ende los respectivos intereses deben contarse desde el 03 de julio de 2021 hasta el 29 de mayo de 2024, en los términos del artículo 1080 del Código de Comercio, los cuales ascienden a la suma de $154.667.689. Lo anterior sin perjuicio de la actualización de aquellos hasta la fecha de pago.
3. Daño emergente: No se tendrá en  cuenta ningún emolumento por concepto de gastos de representación civil y penal, toda vez que en este punto del proceso no se ha acreditado  erogación alguna por parte del asegurado por estos conceptos.
4. Deducible: No se descuenta ningún valor o porcentaje de deducible, en tanto en el amparo de Hurto de Mayor Cuantía no se pactó un valor por este concepto.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</si>
</sst>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8" sqref="B8:C8"/>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6" t="s">
        <v>0</v>
      </c>
      <c r="B1" s="46"/>
      <c r="C1" s="46"/>
    </row>
    <row r="2" spans="1:3" x14ac:dyDescent="0.25">
      <c r="A2" s="5" t="s">
        <v>1</v>
      </c>
      <c r="B2" s="51" t="s">
        <v>158</v>
      </c>
      <c r="C2" s="52"/>
    </row>
    <row r="3" spans="1:3" x14ac:dyDescent="0.25">
      <c r="A3" s="5" t="s">
        <v>2</v>
      </c>
      <c r="B3" s="44" t="s">
        <v>157</v>
      </c>
      <c r="C3" s="45"/>
    </row>
    <row r="4" spans="1:3" x14ac:dyDescent="0.25">
      <c r="A4" s="5" t="s">
        <v>3</v>
      </c>
      <c r="B4" s="44" t="s">
        <v>156</v>
      </c>
      <c r="C4" s="45"/>
    </row>
    <row r="5" spans="1:3" ht="31.5" customHeight="1" x14ac:dyDescent="0.25">
      <c r="A5" s="5" t="s">
        <v>4</v>
      </c>
      <c r="B5" s="44" t="s">
        <v>159</v>
      </c>
      <c r="C5" s="45"/>
    </row>
    <row r="6" spans="1:3" x14ac:dyDescent="0.25">
      <c r="A6" s="5" t="s">
        <v>5</v>
      </c>
      <c r="B6" s="47" t="s">
        <v>121</v>
      </c>
      <c r="C6" s="47"/>
    </row>
    <row r="7" spans="1:3" x14ac:dyDescent="0.25">
      <c r="A7" s="43" t="s">
        <v>6</v>
      </c>
      <c r="B7" s="49" t="s">
        <v>130</v>
      </c>
      <c r="C7" s="50"/>
    </row>
    <row r="8" spans="1:3" ht="35.450000000000003" customHeight="1" x14ac:dyDescent="0.25">
      <c r="A8" s="27" t="s">
        <v>137</v>
      </c>
      <c r="B8" s="47" t="s">
        <v>173</v>
      </c>
      <c r="C8" s="47"/>
    </row>
    <row r="9" spans="1:3" x14ac:dyDescent="0.25">
      <c r="A9" s="27" t="s">
        <v>131</v>
      </c>
      <c r="B9" s="47" t="s">
        <v>150</v>
      </c>
      <c r="C9" s="47"/>
    </row>
    <row r="10" spans="1:3" x14ac:dyDescent="0.25">
      <c r="A10" s="27" t="s">
        <v>7</v>
      </c>
      <c r="B10" s="47" t="s">
        <v>150</v>
      </c>
      <c r="C10" s="47"/>
    </row>
    <row r="11" spans="1:3" ht="30" customHeight="1" x14ac:dyDescent="0.25">
      <c r="A11" s="28" t="s">
        <v>8</v>
      </c>
      <c r="B11" s="47" t="s">
        <v>150</v>
      </c>
      <c r="C11" s="47"/>
    </row>
    <row r="12" spans="1:3" ht="30" customHeight="1" x14ac:dyDescent="0.25">
      <c r="A12" s="5" t="s">
        <v>9</v>
      </c>
      <c r="B12" s="47" t="s">
        <v>150</v>
      </c>
      <c r="C12" s="47"/>
    </row>
    <row r="13" spans="1:3" x14ac:dyDescent="0.25">
      <c r="A13" s="5" t="s">
        <v>10</v>
      </c>
      <c r="B13" s="47" t="s">
        <v>150</v>
      </c>
      <c r="C13" s="47"/>
    </row>
    <row r="14" spans="1:3" x14ac:dyDescent="0.25">
      <c r="A14" s="5" t="s">
        <v>11</v>
      </c>
      <c r="B14" s="47" t="s">
        <v>150</v>
      </c>
      <c r="C14" s="47"/>
    </row>
    <row r="15" spans="1:3" x14ac:dyDescent="0.25">
      <c r="A15" s="5" t="s">
        <v>144</v>
      </c>
      <c r="B15" s="47" t="s">
        <v>150</v>
      </c>
      <c r="C15" s="47"/>
    </row>
    <row r="16" spans="1:3" x14ac:dyDescent="0.25">
      <c r="A16" s="5" t="s">
        <v>12</v>
      </c>
      <c r="B16" s="47" t="s">
        <v>150</v>
      </c>
      <c r="C16" s="47"/>
    </row>
    <row r="17" spans="1:3" ht="15" customHeight="1" x14ac:dyDescent="0.25">
      <c r="A17" s="5" t="s">
        <v>13</v>
      </c>
      <c r="B17" s="48" t="s">
        <v>103</v>
      </c>
      <c r="C17" s="48"/>
    </row>
    <row r="18" spans="1:3" x14ac:dyDescent="0.25">
      <c r="A18" s="5" t="s">
        <v>15</v>
      </c>
      <c r="B18" s="47" t="s">
        <v>150</v>
      </c>
      <c r="C18" s="47"/>
    </row>
    <row r="19" spans="1:3" ht="18.75" customHeight="1" x14ac:dyDescent="0.25">
      <c r="A19" s="5" t="s">
        <v>16</v>
      </c>
      <c r="B19" s="47" t="s">
        <v>150</v>
      </c>
      <c r="C19" s="47"/>
    </row>
    <row r="20" spans="1:3" x14ac:dyDescent="0.25">
      <c r="A20" s="5" t="s">
        <v>132</v>
      </c>
      <c r="B20" s="47" t="s">
        <v>150</v>
      </c>
      <c r="C20" s="47"/>
    </row>
    <row r="21" spans="1:3" ht="17.25" customHeight="1" x14ac:dyDescent="0.25">
      <c r="A21" s="5" t="s">
        <v>17</v>
      </c>
      <c r="B21" s="47" t="s">
        <v>150</v>
      </c>
      <c r="C21" s="47"/>
    </row>
    <row r="22" spans="1:3" x14ac:dyDescent="0.25">
      <c r="A22" s="43" t="s">
        <v>19</v>
      </c>
      <c r="B22" s="61" t="s">
        <v>160</v>
      </c>
      <c r="C22" s="61"/>
    </row>
    <row r="23" spans="1:3" x14ac:dyDescent="0.25">
      <c r="A23" s="27" t="s">
        <v>20</v>
      </c>
      <c r="B23" s="60" t="s">
        <v>161</v>
      </c>
      <c r="C23" s="59"/>
    </row>
    <row r="24" spans="1:3" x14ac:dyDescent="0.25">
      <c r="A24" s="27" t="s">
        <v>21</v>
      </c>
      <c r="B24" s="60" t="s">
        <v>162</v>
      </c>
      <c r="C24" s="59"/>
    </row>
    <row r="25" spans="1:3" x14ac:dyDescent="0.25">
      <c r="A25" s="53" t="s">
        <v>146</v>
      </c>
      <c r="B25" s="59" t="s">
        <v>167</v>
      </c>
      <c r="C25" s="55"/>
    </row>
    <row r="26" spans="1:3" x14ac:dyDescent="0.25">
      <c r="A26" s="53"/>
      <c r="B26" s="55"/>
      <c r="C26" s="55"/>
    </row>
    <row r="27" spans="1:3" ht="100.5" customHeight="1" x14ac:dyDescent="0.25">
      <c r="A27" s="53"/>
      <c r="B27" s="55"/>
      <c r="C27" s="55"/>
    </row>
    <row r="28" spans="1:3" x14ac:dyDescent="0.25">
      <c r="A28" s="27" t="s">
        <v>23</v>
      </c>
      <c r="B28" s="44" t="s">
        <v>159</v>
      </c>
      <c r="C28" s="45"/>
    </row>
    <row r="29" spans="1:3" x14ac:dyDescent="0.25">
      <c r="A29" s="27" t="s">
        <v>24</v>
      </c>
      <c r="B29" s="47">
        <v>79938897</v>
      </c>
      <c r="C29" s="47"/>
    </row>
    <row r="30" spans="1:3" x14ac:dyDescent="0.25">
      <c r="A30" s="43" t="s">
        <v>25</v>
      </c>
      <c r="B30" s="56" t="s">
        <v>168</v>
      </c>
      <c r="C30" s="56"/>
    </row>
    <row r="31" spans="1:3" x14ac:dyDescent="0.25">
      <c r="A31" s="27" t="s">
        <v>133</v>
      </c>
      <c r="B31" s="55" t="s">
        <v>163</v>
      </c>
      <c r="C31" s="55"/>
    </row>
    <row r="32" spans="1:3" x14ac:dyDescent="0.25">
      <c r="A32" s="27" t="s">
        <v>26</v>
      </c>
      <c r="B32" s="57" t="s">
        <v>164</v>
      </c>
      <c r="C32" s="58"/>
    </row>
    <row r="33" spans="1:3" x14ac:dyDescent="0.25">
      <c r="A33" s="5" t="s">
        <v>27</v>
      </c>
      <c r="B33" s="54" t="s">
        <v>165</v>
      </c>
      <c r="C33" s="54"/>
    </row>
    <row r="34" spans="1:3" ht="45" x14ac:dyDescent="0.25">
      <c r="A34" s="5" t="s">
        <v>134</v>
      </c>
      <c r="B34" s="54" t="s">
        <v>166</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90C730C-89E0-470E-9D05-8F1740F3A538}">
          <x14:formula1>
            <xm:f>Hoja2!$H$2:$H$5</xm:f>
          </x14:formula1>
          <xm:sqref>B17:C17</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81" t="s">
        <v>28</v>
      </c>
      <c r="B1" s="81"/>
      <c r="C1" s="81"/>
    </row>
    <row r="2" spans="1:3" ht="15.75" customHeight="1" x14ac:dyDescent="0.25">
      <c r="A2" s="20" t="s">
        <v>29</v>
      </c>
      <c r="B2" s="71" t="s">
        <v>172</v>
      </c>
      <c r="C2" s="72"/>
    </row>
    <row r="3" spans="1:3" s="2" customFormat="1" x14ac:dyDescent="0.25">
      <c r="A3" s="5" t="s">
        <v>1</v>
      </c>
      <c r="B3" s="47" t="str">
        <f>'AUTOS  NOTA 322'!B2:C2</f>
        <v>11001 31 03 043 2023 00441 00</v>
      </c>
      <c r="C3" s="47"/>
    </row>
    <row r="4" spans="1:3" s="2" customFormat="1" x14ac:dyDescent="0.25">
      <c r="A4" s="5" t="s">
        <v>2</v>
      </c>
      <c r="B4" s="47" t="str">
        <f>'AUTOS  NOTA 322'!B3:C3</f>
        <v>CUARENTA Y TRES (43) CIVIL DEL CIRCUITO DE BOGOTÁ D.C.</v>
      </c>
      <c r="C4" s="47"/>
    </row>
    <row r="5" spans="1:3" s="2" customFormat="1" x14ac:dyDescent="0.25">
      <c r="A5" s="5" t="s">
        <v>3</v>
      </c>
      <c r="B5" s="47" t="str">
        <f>'AUTOS  NOTA 322'!B4:C4</f>
        <v>ALLIANZ SEGUROS S.A.</v>
      </c>
      <c r="C5" s="47"/>
    </row>
    <row r="6" spans="1:3" s="2" customFormat="1" x14ac:dyDescent="0.25">
      <c r="A6" s="5" t="s">
        <v>4</v>
      </c>
      <c r="B6" s="47" t="str">
        <f>'AUTOS  NOTA 322'!B5:C5</f>
        <v>ANDRÉS EDUARDO GIRALDO TORRES</v>
      </c>
      <c r="C6" s="47"/>
    </row>
    <row r="7" spans="1:3" s="2" customFormat="1" x14ac:dyDescent="0.25">
      <c r="A7" s="5" t="s">
        <v>5</v>
      </c>
      <c r="B7" s="47" t="str">
        <f>'AUTOS  NOTA 322'!B6:C6</f>
        <v>DEMANDA DIRECTA</v>
      </c>
      <c r="C7" s="47"/>
    </row>
    <row r="8" spans="1:3" s="2" customFormat="1" x14ac:dyDescent="0.25">
      <c r="A8" s="30" t="s">
        <v>118</v>
      </c>
      <c r="B8" s="47" t="str">
        <f>'AUTOS  NOTA 322'!B7:C8</f>
        <v>NO APLICA (SUSTRACCIÓN)</v>
      </c>
      <c r="C8" s="47"/>
    </row>
    <row r="9" spans="1:3" x14ac:dyDescent="0.25">
      <c r="A9" s="20" t="s">
        <v>30</v>
      </c>
      <c r="B9" s="47">
        <v>22724498</v>
      </c>
      <c r="C9" s="47"/>
    </row>
    <row r="10" spans="1:3" x14ac:dyDescent="0.25">
      <c r="A10" s="20" t="s">
        <v>22</v>
      </c>
      <c r="B10" s="47" t="s">
        <v>130</v>
      </c>
      <c r="C10" s="47"/>
    </row>
    <row r="11" spans="1:3" x14ac:dyDescent="0.25">
      <c r="A11" s="20" t="s">
        <v>31</v>
      </c>
      <c r="B11" s="64">
        <v>169899999</v>
      </c>
      <c r="C11" s="65"/>
    </row>
    <row r="12" spans="1:3" x14ac:dyDescent="0.25">
      <c r="A12" s="20" t="s">
        <v>136</v>
      </c>
      <c r="B12" s="64">
        <v>0</v>
      </c>
      <c r="C12" s="65"/>
    </row>
    <row r="13" spans="1:3" x14ac:dyDescent="0.25">
      <c r="A13" s="20" t="s">
        <v>32</v>
      </c>
      <c r="B13" s="44" t="s">
        <v>94</v>
      </c>
      <c r="C13" s="45"/>
    </row>
    <row r="14" spans="1:3" x14ac:dyDescent="0.25">
      <c r="A14" s="20" t="s">
        <v>33</v>
      </c>
      <c r="B14" s="48" t="s">
        <v>169</v>
      </c>
      <c r="C14" s="47"/>
    </row>
    <row r="15" spans="1:3" x14ac:dyDescent="0.25">
      <c r="A15" s="20" t="s">
        <v>34</v>
      </c>
      <c r="B15" s="47" t="s">
        <v>35</v>
      </c>
      <c r="C15" s="47"/>
    </row>
    <row r="16" spans="1:3" x14ac:dyDescent="0.25">
      <c r="A16" s="20" t="s">
        <v>36</v>
      </c>
      <c r="B16" s="47" t="s">
        <v>35</v>
      </c>
      <c r="C16" s="47"/>
    </row>
    <row r="17" spans="1:3" x14ac:dyDescent="0.25">
      <c r="A17" s="68" t="s">
        <v>37</v>
      </c>
      <c r="B17" s="47" t="s">
        <v>38</v>
      </c>
      <c r="C17" s="47"/>
    </row>
    <row r="18" spans="1:3" x14ac:dyDescent="0.25">
      <c r="A18" s="69"/>
      <c r="B18" s="10" t="s">
        <v>39</v>
      </c>
      <c r="C18" s="10" t="s">
        <v>40</v>
      </c>
    </row>
    <row r="19" spans="1:3" x14ac:dyDescent="0.25">
      <c r="A19" s="69"/>
      <c r="B19" s="6" t="s">
        <v>143</v>
      </c>
      <c r="C19" s="6"/>
    </row>
    <row r="20" spans="1:3" x14ac:dyDescent="0.25">
      <c r="A20" s="69"/>
      <c r="B20" s="6"/>
      <c r="C20" s="6"/>
    </row>
    <row r="21" spans="1:3" x14ac:dyDescent="0.25">
      <c r="A21" s="70"/>
      <c r="B21" s="6"/>
      <c r="C21" s="6"/>
    </row>
    <row r="22" spans="1:3" x14ac:dyDescent="0.25">
      <c r="A22" s="20" t="s">
        <v>41</v>
      </c>
      <c r="B22" s="47"/>
      <c r="C22" s="47"/>
    </row>
    <row r="23" spans="1:3" x14ac:dyDescent="0.25">
      <c r="A23" s="20" t="s">
        <v>42</v>
      </c>
      <c r="B23" s="71"/>
      <c r="C23" s="72"/>
    </row>
    <row r="24" spans="1:3" x14ac:dyDescent="0.25">
      <c r="A24" s="20" t="s">
        <v>43</v>
      </c>
      <c r="B24" s="47" t="s">
        <v>97</v>
      </c>
      <c r="C24" s="47"/>
    </row>
    <row r="25" spans="1:3" x14ac:dyDescent="0.25">
      <c r="A25" s="20" t="s">
        <v>44</v>
      </c>
      <c r="B25" s="47"/>
      <c r="C25" s="47"/>
    </row>
    <row r="26" spans="1:3" x14ac:dyDescent="0.25">
      <c r="A26" s="20" t="s">
        <v>46</v>
      </c>
      <c r="B26" s="47"/>
      <c r="C26" s="47"/>
    </row>
    <row r="27" spans="1:3" x14ac:dyDescent="0.25">
      <c r="A27" s="19" t="s">
        <v>47</v>
      </c>
      <c r="B27" s="47"/>
      <c r="C27" s="47"/>
    </row>
    <row r="28" spans="1:3" x14ac:dyDescent="0.25">
      <c r="A28" s="73" t="s">
        <v>48</v>
      </c>
      <c r="B28" s="73"/>
      <c r="C28" s="73"/>
    </row>
    <row r="29" spans="1:3" x14ac:dyDescent="0.25">
      <c r="A29" s="66" t="s">
        <v>49</v>
      </c>
      <c r="B29" s="67"/>
      <c r="C29" s="11"/>
    </row>
    <row r="30" spans="1:3" x14ac:dyDescent="0.25">
      <c r="A30" s="66" t="s">
        <v>50</v>
      </c>
      <c r="B30" s="67"/>
      <c r="C30" s="11"/>
    </row>
    <row r="31" spans="1:3" x14ac:dyDescent="0.25">
      <c r="A31" s="66" t="s">
        <v>51</v>
      </c>
      <c r="B31" s="67"/>
      <c r="C31" s="12"/>
    </row>
    <row r="32" spans="1:3" x14ac:dyDescent="0.25">
      <c r="A32" s="66" t="s">
        <v>52</v>
      </c>
      <c r="B32" s="67"/>
      <c r="C32" s="11"/>
    </row>
    <row r="33" spans="1:3" x14ac:dyDescent="0.25">
      <c r="A33" s="66" t="s">
        <v>53</v>
      </c>
      <c r="B33" s="67"/>
      <c r="C33" s="11"/>
    </row>
    <row r="34" spans="1:3" x14ac:dyDescent="0.25">
      <c r="A34" s="66" t="s">
        <v>54</v>
      </c>
      <c r="B34" s="67"/>
      <c r="C34" s="13"/>
    </row>
    <row r="35" spans="1:3" x14ac:dyDescent="0.25">
      <c r="A35" s="62" t="s">
        <v>55</v>
      </c>
      <c r="B35" s="63"/>
      <c r="C35" s="14"/>
    </row>
    <row r="36" spans="1:3" x14ac:dyDescent="0.25">
      <c r="A36" s="62" t="s">
        <v>56</v>
      </c>
      <c r="B36" s="63"/>
      <c r="C36" s="15"/>
    </row>
    <row r="37" spans="1:3" x14ac:dyDescent="0.25">
      <c r="A37" s="74" t="s">
        <v>57</v>
      </c>
      <c r="B37" s="75"/>
      <c r="C37" s="15"/>
    </row>
    <row r="38" spans="1:3" x14ac:dyDescent="0.25">
      <c r="A38" s="76"/>
      <c r="B38" s="77"/>
      <c r="C38" s="15"/>
    </row>
    <row r="39" spans="1:3" x14ac:dyDescent="0.25">
      <c r="A39" s="78"/>
      <c r="B39" s="79"/>
      <c r="C39" s="15"/>
    </row>
    <row r="40" spans="1:3" x14ac:dyDescent="0.25">
      <c r="A40" s="80" t="s">
        <v>58</v>
      </c>
      <c r="B40" s="80"/>
      <c r="C40" s="80"/>
    </row>
    <row r="41" spans="1:3" x14ac:dyDescent="0.25">
      <c r="A41" s="17" t="s">
        <v>59</v>
      </c>
      <c r="B41" s="18"/>
      <c r="C41" s="15"/>
    </row>
    <row r="42" spans="1:3" x14ac:dyDescent="0.25">
      <c r="A42" s="62" t="s">
        <v>60</v>
      </c>
      <c r="B42" s="63"/>
      <c r="C42" s="15"/>
    </row>
    <row r="43" spans="1:3" x14ac:dyDescent="0.25">
      <c r="A43" s="62" t="s">
        <v>61</v>
      </c>
      <c r="B43" s="63"/>
      <c r="C43" s="15"/>
    </row>
    <row r="44" spans="1:3" x14ac:dyDescent="0.25">
      <c r="A44" s="17" t="s">
        <v>62</v>
      </c>
      <c r="B44" s="18"/>
      <c r="C44" s="15"/>
    </row>
    <row r="45" spans="1:3" x14ac:dyDescent="0.25">
      <c r="A45" s="17" t="s">
        <v>63</v>
      </c>
      <c r="B45" s="18"/>
      <c r="C45" s="15"/>
    </row>
    <row r="46" spans="1:3" x14ac:dyDescent="0.25">
      <c r="A46" s="62" t="s">
        <v>64</v>
      </c>
      <c r="B46" s="63"/>
      <c r="C46" s="15"/>
    </row>
    <row r="47" spans="1:3" x14ac:dyDescent="0.25">
      <c r="A47" s="17" t="s">
        <v>65</v>
      </c>
      <c r="B47" s="16"/>
      <c r="C47" s="15"/>
    </row>
    <row r="48" spans="1:3" x14ac:dyDescent="0.25">
      <c r="A48" s="62" t="s">
        <v>66</v>
      </c>
      <c r="B48" s="63"/>
      <c r="C48" s="15"/>
    </row>
    <row r="49" spans="1:3" x14ac:dyDescent="0.25">
      <c r="A49" s="62" t="s">
        <v>67</v>
      </c>
      <c r="B49" s="63"/>
      <c r="C49" s="15"/>
    </row>
    <row r="50" spans="1:3" x14ac:dyDescent="0.25">
      <c r="A50" s="62" t="s">
        <v>57</v>
      </c>
      <c r="B50" s="63"/>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11" zoomScale="145" zoomScaleNormal="145" workbookViewId="0">
      <selection activeCell="B19" sqref="B19:C19"/>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81" t="s">
        <v>68</v>
      </c>
      <c r="B1" s="81"/>
      <c r="C1" s="81"/>
    </row>
    <row r="2" spans="1:9" ht="15" customHeight="1" x14ac:dyDescent="0.25">
      <c r="A2" s="34" t="s">
        <v>29</v>
      </c>
      <c r="B2" s="85" t="str">
        <f>'AUTOS NOTA 321'!B2:C2</f>
        <v>SINIESTRO   100697019 LEGIS APJ32377</v>
      </c>
      <c r="C2" s="86"/>
    </row>
    <row r="3" spans="1:9" x14ac:dyDescent="0.25">
      <c r="A3" s="35" t="s">
        <v>1</v>
      </c>
      <c r="B3" s="100" t="str">
        <f>'AUTOS  NOTA 322'!B2:C2</f>
        <v>11001 31 03 043 2023 00441 00</v>
      </c>
      <c r="C3" s="100"/>
    </row>
    <row r="4" spans="1:9" x14ac:dyDescent="0.25">
      <c r="A4" s="35" t="s">
        <v>2</v>
      </c>
      <c r="B4" s="100" t="str">
        <f>'AUTOS  NOTA 322'!B3:C3</f>
        <v>CUARENTA Y TRES (43) CIVIL DEL CIRCUITO DE BOGOTÁ D.C.</v>
      </c>
      <c r="C4" s="100"/>
    </row>
    <row r="5" spans="1:9" x14ac:dyDescent="0.25">
      <c r="A5" s="35" t="s">
        <v>3</v>
      </c>
      <c r="B5" s="100" t="str">
        <f>'AUTOS  NOTA 322'!B4:C4</f>
        <v>ALLIANZ SEGUROS S.A.</v>
      </c>
      <c r="C5" s="100"/>
    </row>
    <row r="6" spans="1:9" ht="15" customHeight="1" x14ac:dyDescent="0.25">
      <c r="A6" s="35" t="s">
        <v>4</v>
      </c>
      <c r="B6" s="100" t="str">
        <f>'AUTOS  NOTA 322'!B5:C5</f>
        <v>ANDRÉS EDUARDO GIRALDO TORRES</v>
      </c>
      <c r="C6" s="100"/>
    </row>
    <row r="7" spans="1:9" x14ac:dyDescent="0.25">
      <c r="A7" s="35" t="s">
        <v>5</v>
      </c>
      <c r="B7" s="100" t="str">
        <f>'AUTOS  NOTA 322'!B6:C6</f>
        <v>DEMANDA DIRECTA</v>
      </c>
      <c r="C7" s="100"/>
    </row>
    <row r="8" spans="1:9" x14ac:dyDescent="0.25">
      <c r="A8" s="37" t="s">
        <v>118</v>
      </c>
      <c r="B8" s="100" t="str">
        <f>'AUTOS  NOTA 322'!B7:C8</f>
        <v>NO APLICA (SUSTRACCIÓN)</v>
      </c>
      <c r="C8" s="100"/>
    </row>
    <row r="9" spans="1:9" ht="30" x14ac:dyDescent="0.25">
      <c r="A9" s="35" t="s">
        <v>69</v>
      </c>
      <c r="B9" s="98">
        <f>SUM(C11,C12,C14,C15,C17)</f>
        <v>377052840</v>
      </c>
      <c r="C9" s="99"/>
    </row>
    <row r="10" spans="1:9" x14ac:dyDescent="0.25">
      <c r="A10" s="101" t="s">
        <v>70</v>
      </c>
      <c r="B10" s="90" t="s">
        <v>71</v>
      </c>
      <c r="C10" s="91"/>
    </row>
    <row r="11" spans="1:9" x14ac:dyDescent="0.25">
      <c r="A11" s="101"/>
      <c r="B11" s="36" t="s">
        <v>170</v>
      </c>
      <c r="C11" s="31">
        <v>169899999</v>
      </c>
    </row>
    <row r="12" spans="1:9" x14ac:dyDescent="0.25">
      <c r="A12" s="101"/>
      <c r="B12" s="36" t="s">
        <v>171</v>
      </c>
      <c r="C12" s="31">
        <v>157152841</v>
      </c>
    </row>
    <row r="13" spans="1:9" x14ac:dyDescent="0.25">
      <c r="A13" s="101"/>
      <c r="B13" s="90"/>
      <c r="C13" s="91"/>
    </row>
    <row r="14" spans="1:9" x14ac:dyDescent="0.25">
      <c r="A14" s="101"/>
      <c r="B14" s="36" t="s">
        <v>73</v>
      </c>
      <c r="C14" s="39">
        <v>50000000</v>
      </c>
    </row>
    <row r="15" spans="1:9" x14ac:dyDescent="0.25">
      <c r="A15" s="101"/>
      <c r="B15" s="36" t="s">
        <v>116</v>
      </c>
      <c r="C15" s="39"/>
      <c r="E15" t="s">
        <v>75</v>
      </c>
      <c r="F15" s="22">
        <v>0.7</v>
      </c>
    </row>
    <row r="16" spans="1:9" x14ac:dyDescent="0.25">
      <c r="A16" s="101"/>
      <c r="B16" s="90" t="s">
        <v>76</v>
      </c>
      <c r="C16" s="91"/>
      <c r="E16" t="s">
        <v>77</v>
      </c>
      <c r="F16" s="23">
        <v>0.3</v>
      </c>
      <c r="I16" s="25"/>
    </row>
    <row r="17" spans="1:9" x14ac:dyDescent="0.25">
      <c r="A17" s="101"/>
      <c r="B17" s="36"/>
      <c r="C17" s="40"/>
      <c r="F17" s="26"/>
      <c r="I17" s="25"/>
    </row>
    <row r="18" spans="1:9" ht="23.25" customHeight="1" x14ac:dyDescent="0.25">
      <c r="A18" s="38" t="s">
        <v>78</v>
      </c>
      <c r="B18" s="85" t="s">
        <v>79</v>
      </c>
      <c r="C18" s="86"/>
    </row>
    <row r="19" spans="1:9" ht="60" x14ac:dyDescent="0.25">
      <c r="A19" s="35" t="s">
        <v>80</v>
      </c>
      <c r="B19" s="92" t="s">
        <v>174</v>
      </c>
      <c r="C19" s="93"/>
    </row>
    <row r="20" spans="1:9" ht="15" customHeight="1" x14ac:dyDescent="0.25">
      <c r="A20" s="21" t="s">
        <v>81</v>
      </c>
      <c r="B20" s="87">
        <f>((C22+C23+C25+C26+C30+C28+C32+C34+C29+C33)-C37)*C36*C38</f>
        <v>317626832</v>
      </c>
      <c r="C20" s="87"/>
    </row>
    <row r="21" spans="1:9" x14ac:dyDescent="0.25">
      <c r="A21" s="7" t="s">
        <v>82</v>
      </c>
      <c r="B21" s="94" t="s">
        <v>71</v>
      </c>
      <c r="C21" s="95"/>
    </row>
    <row r="22" spans="1:9" x14ac:dyDescent="0.25">
      <c r="A22" s="96"/>
      <c r="B22" s="36" t="s">
        <v>170</v>
      </c>
      <c r="C22" s="31">
        <v>169899999</v>
      </c>
    </row>
    <row r="23" spans="1:9" x14ac:dyDescent="0.25">
      <c r="A23" s="97"/>
      <c r="B23" s="36" t="s">
        <v>171</v>
      </c>
      <c r="C23" s="31">
        <v>147726833</v>
      </c>
    </row>
    <row r="24" spans="1:9" x14ac:dyDescent="0.25">
      <c r="A24" s="97"/>
      <c r="B24" s="90" t="s">
        <v>74</v>
      </c>
      <c r="C24" s="91"/>
    </row>
    <row r="25" spans="1:9" x14ac:dyDescent="0.25">
      <c r="A25" s="97"/>
      <c r="B25" s="36" t="s">
        <v>176</v>
      </c>
      <c r="C25" s="31">
        <v>0</v>
      </c>
    </row>
    <row r="26" spans="1:9" ht="28.9" customHeight="1" x14ac:dyDescent="0.25">
      <c r="A26" s="97"/>
      <c r="B26" s="36" t="s">
        <v>117</v>
      </c>
      <c r="C26" s="31">
        <v>0</v>
      </c>
    </row>
    <row r="27" spans="1:9" x14ac:dyDescent="0.25">
      <c r="A27" s="97"/>
      <c r="B27" s="90" t="s">
        <v>147</v>
      </c>
      <c r="C27" s="91"/>
    </row>
    <row r="28" spans="1:9" x14ac:dyDescent="0.25">
      <c r="A28" s="97"/>
      <c r="B28" s="36" t="s">
        <v>155</v>
      </c>
      <c r="C28" s="31">
        <v>0</v>
      </c>
    </row>
    <row r="29" spans="1:9" x14ac:dyDescent="0.25">
      <c r="A29" s="97"/>
      <c r="B29" s="36" t="s">
        <v>72</v>
      </c>
      <c r="C29" s="31">
        <v>0</v>
      </c>
    </row>
    <row r="30" spans="1:9" x14ac:dyDescent="0.25">
      <c r="A30" s="97"/>
      <c r="B30" s="36" t="s">
        <v>73</v>
      </c>
      <c r="C30" s="31">
        <v>0</v>
      </c>
    </row>
    <row r="31" spans="1:9" x14ac:dyDescent="0.25">
      <c r="A31" s="97"/>
      <c r="B31" s="90" t="s">
        <v>148</v>
      </c>
      <c r="C31" s="91"/>
    </row>
    <row r="32" spans="1:9" x14ac:dyDescent="0.25">
      <c r="A32" s="97"/>
      <c r="B32" s="36"/>
      <c r="C32" s="31"/>
    </row>
    <row r="33" spans="1:3" x14ac:dyDescent="0.25">
      <c r="A33" s="97"/>
      <c r="B33" s="36" t="s">
        <v>72</v>
      </c>
      <c r="C33" s="31">
        <v>0</v>
      </c>
    </row>
    <row r="34" spans="1:3" x14ac:dyDescent="0.25">
      <c r="A34" s="97"/>
      <c r="B34" s="36" t="s">
        <v>73</v>
      </c>
      <c r="C34" s="31">
        <v>0</v>
      </c>
    </row>
    <row r="35" spans="1:3" x14ac:dyDescent="0.25">
      <c r="A35" s="97"/>
      <c r="B35" s="90" t="s">
        <v>135</v>
      </c>
      <c r="C35" s="91"/>
    </row>
    <row r="36" spans="1:3" x14ac:dyDescent="0.25">
      <c r="A36" s="97"/>
      <c r="B36" s="36" t="s">
        <v>151</v>
      </c>
      <c r="C36" s="32">
        <v>1</v>
      </c>
    </row>
    <row r="37" spans="1:3" x14ac:dyDescent="0.25">
      <c r="A37" s="97"/>
      <c r="B37" s="36" t="s">
        <v>136</v>
      </c>
      <c r="C37" s="33">
        <v>0</v>
      </c>
    </row>
    <row r="38" spans="1:3" x14ac:dyDescent="0.25">
      <c r="A38" s="97"/>
      <c r="B38" s="36" t="s">
        <v>154</v>
      </c>
      <c r="C38" s="32">
        <v>1</v>
      </c>
    </row>
    <row r="39" spans="1:3" x14ac:dyDescent="0.25">
      <c r="A39" s="24" t="s">
        <v>83</v>
      </c>
      <c r="B39" s="87">
        <f>IFERROR(B20*(VLOOKUP(B18,E15:F17,2,0)),16666)</f>
        <v>16666</v>
      </c>
      <c r="C39" s="87"/>
    </row>
    <row r="40" spans="1:3" ht="93" customHeight="1" x14ac:dyDescent="0.25">
      <c r="A40" s="35" t="s">
        <v>149</v>
      </c>
      <c r="B40" s="88" t="s">
        <v>177</v>
      </c>
      <c r="C40" s="89"/>
    </row>
    <row r="41" spans="1:3" ht="211.5" customHeight="1" x14ac:dyDescent="0.25">
      <c r="A41" s="35" t="s">
        <v>84</v>
      </c>
      <c r="B41" s="83" t="s">
        <v>175</v>
      </c>
      <c r="C41" s="84"/>
    </row>
    <row r="42" spans="1:3" ht="25.9" customHeight="1" x14ac:dyDescent="0.25">
      <c r="A42" s="42" t="s">
        <v>140</v>
      </c>
      <c r="B42" s="42"/>
      <c r="C42" s="42"/>
    </row>
    <row r="43" spans="1:3" x14ac:dyDescent="0.25">
      <c r="A43" s="41" t="s">
        <v>141</v>
      </c>
      <c r="B43" s="82"/>
      <c r="C43" s="82"/>
    </row>
    <row r="44" spans="1:3" ht="40.9" customHeight="1" x14ac:dyDescent="0.25">
      <c r="A44" s="41" t="s">
        <v>139</v>
      </c>
      <c r="B44" s="82"/>
      <c r="C44" s="82"/>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1" t="s">
        <v>85</v>
      </c>
      <c r="B1" s="81"/>
      <c r="C1" s="81"/>
    </row>
    <row r="2" spans="1:3" x14ac:dyDescent="0.25">
      <c r="A2" s="20" t="s">
        <v>29</v>
      </c>
      <c r="B2" s="71" t="str">
        <f>'AUTOS NOTA 324'!B2:C2</f>
        <v>SINIESTRO   100697019 LEGIS APJ32377</v>
      </c>
      <c r="C2" s="72"/>
    </row>
    <row r="3" spans="1:3" x14ac:dyDescent="0.25">
      <c r="A3" s="5" t="s">
        <v>1</v>
      </c>
      <c r="B3" s="47" t="str">
        <f>'AUTOS  NOTA 322'!B2:C2</f>
        <v>11001 31 03 043 2023 00441 00</v>
      </c>
      <c r="C3" s="47"/>
    </row>
    <row r="4" spans="1:3" x14ac:dyDescent="0.25">
      <c r="A4" s="5" t="s">
        <v>2</v>
      </c>
      <c r="B4" s="47" t="str">
        <f>'AUTOS  NOTA 322'!B3:C3</f>
        <v>CUARENTA Y TRES (43) CIVIL DEL CIRCUITO DE BOGOTÁ D.C.</v>
      </c>
      <c r="C4" s="47"/>
    </row>
    <row r="5" spans="1:3" x14ac:dyDescent="0.25">
      <c r="A5" s="5" t="s">
        <v>3</v>
      </c>
      <c r="B5" s="47" t="str">
        <f>'AUTOS  NOTA 322'!B4:C4</f>
        <v>ALLIANZ SEGUROS S.A.</v>
      </c>
      <c r="C5" s="47"/>
    </row>
    <row r="6" spans="1:3" ht="15" customHeight="1" x14ac:dyDescent="0.25">
      <c r="A6" s="5" t="s">
        <v>4</v>
      </c>
      <c r="B6" s="47" t="str">
        <f>'AUTOS  NOTA 322'!B5:C5</f>
        <v>ANDRÉS EDUARDO GIRALDO TORRES</v>
      </c>
      <c r="C6" s="47"/>
    </row>
    <row r="7" spans="1:3" ht="15" customHeight="1" x14ac:dyDescent="0.25">
      <c r="A7" s="5" t="s">
        <v>5</v>
      </c>
      <c r="B7" s="47" t="str">
        <f>'AUTOS  NOTA 322'!B6:C6</f>
        <v>DEMANDA DIRECTA</v>
      </c>
      <c r="C7" s="47"/>
    </row>
    <row r="8" spans="1:3" ht="15" customHeight="1" x14ac:dyDescent="0.25">
      <c r="A8" s="30" t="s">
        <v>118</v>
      </c>
      <c r="B8" s="47" t="str">
        <f>'AUTOS  NOTA 322'!B7:C8</f>
        <v>NO APLICA (SUSTRACCIÓN)</v>
      </c>
      <c r="C8" s="47"/>
    </row>
    <row r="9" spans="1:3" ht="19.149999999999999" customHeight="1" x14ac:dyDescent="0.25">
      <c r="A9" s="5" t="s">
        <v>119</v>
      </c>
      <c r="B9" s="47"/>
      <c r="C9" s="47"/>
    </row>
    <row r="10" spans="1:3" x14ac:dyDescent="0.25">
      <c r="A10" s="7" t="s">
        <v>82</v>
      </c>
      <c r="B10" s="104">
        <f>'AUTOS NOTA 324'!B20:C20</f>
        <v>317626832</v>
      </c>
      <c r="C10" s="104"/>
    </row>
    <row r="11" spans="1:3" x14ac:dyDescent="0.25">
      <c r="A11" s="7" t="s">
        <v>138</v>
      </c>
      <c r="B11" s="105">
        <f>'AUTOS NOTA 324'!B39:C39</f>
        <v>16666</v>
      </c>
      <c r="C11" s="47"/>
    </row>
    <row r="12" spans="1:3" ht="30" x14ac:dyDescent="0.25">
      <c r="A12" s="7" t="s">
        <v>86</v>
      </c>
      <c r="B12" s="102"/>
      <c r="C12" s="103"/>
    </row>
    <row r="13" spans="1:3" ht="45" x14ac:dyDescent="0.25">
      <c r="A13" s="5" t="s">
        <v>87</v>
      </c>
      <c r="B13" s="47"/>
      <c r="C13" s="47"/>
    </row>
    <row r="14" spans="1:3" ht="45" x14ac:dyDescent="0.25">
      <c r="A14" s="5" t="s">
        <v>88</v>
      </c>
      <c r="B14" s="47"/>
      <c r="C14" s="47"/>
    </row>
    <row r="15" spans="1:3" x14ac:dyDescent="0.25">
      <c r="A15" s="5" t="s">
        <v>89</v>
      </c>
      <c r="B15" s="6"/>
      <c r="C15" s="6"/>
    </row>
    <row r="16" spans="1:3" x14ac:dyDescent="0.25">
      <c r="A16" s="7" t="s">
        <v>90</v>
      </c>
      <c r="B16" s="47"/>
      <c r="C16" s="47"/>
    </row>
    <row r="17" spans="1:3" x14ac:dyDescent="0.25">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120</v>
      </c>
      <c r="L1" s="29" t="s">
        <v>152</v>
      </c>
      <c r="M1" t="s">
        <v>94</v>
      </c>
      <c r="N1" t="s">
        <v>75</v>
      </c>
      <c r="O1" t="s">
        <v>142</v>
      </c>
    </row>
    <row r="2" spans="1:15" x14ac:dyDescent="0.25">
      <c r="A2" t="s">
        <v>94</v>
      </c>
      <c r="B2" t="s">
        <v>45</v>
      </c>
      <c r="C2" t="s">
        <v>95</v>
      </c>
      <c r="D2" s="2" t="s">
        <v>96</v>
      </c>
      <c r="E2" s="1" t="s">
        <v>97</v>
      </c>
      <c r="F2" s="2" t="s">
        <v>79</v>
      </c>
      <c r="G2" s="4">
        <v>0.7</v>
      </c>
      <c r="H2" t="s">
        <v>14</v>
      </c>
      <c r="I2" t="s">
        <v>98</v>
      </c>
      <c r="K2" t="s">
        <v>121</v>
      </c>
      <c r="L2" s="29" t="s">
        <v>122</v>
      </c>
      <c r="M2" t="s">
        <v>99</v>
      </c>
      <c r="N2" t="s">
        <v>77</v>
      </c>
      <c r="O2" t="s">
        <v>45</v>
      </c>
    </row>
    <row r="3" spans="1:15" x14ac:dyDescent="0.25">
      <c r="A3" t="s">
        <v>99</v>
      </c>
      <c r="C3" t="s">
        <v>100</v>
      </c>
      <c r="D3" s="2" t="s">
        <v>101</v>
      </c>
      <c r="E3" s="1" t="s">
        <v>102</v>
      </c>
      <c r="F3" s="2" t="s">
        <v>77</v>
      </c>
      <c r="G3" s="4">
        <v>0.3</v>
      </c>
      <c r="H3" t="s">
        <v>103</v>
      </c>
      <c r="I3" t="s">
        <v>104</v>
      </c>
      <c r="L3" s="29" t="s">
        <v>123</v>
      </c>
      <c r="M3" t="s">
        <v>105</v>
      </c>
      <c r="N3" t="s">
        <v>79</v>
      </c>
    </row>
    <row r="4" spans="1:15" x14ac:dyDescent="0.25">
      <c r="A4" t="s">
        <v>105</v>
      </c>
      <c r="C4" t="s">
        <v>38</v>
      </c>
      <c r="E4" s="1" t="s">
        <v>106</v>
      </c>
      <c r="H4" t="s">
        <v>107</v>
      </c>
      <c r="I4" t="s">
        <v>18</v>
      </c>
      <c r="L4" t="s">
        <v>124</v>
      </c>
    </row>
    <row r="5" spans="1:15" x14ac:dyDescent="0.25">
      <c r="A5" t="s">
        <v>108</v>
      </c>
      <c r="E5" s="1" t="s">
        <v>109</v>
      </c>
      <c r="H5" t="s">
        <v>110</v>
      </c>
      <c r="I5" t="s">
        <v>111</v>
      </c>
      <c r="L5" s="29" t="s">
        <v>125</v>
      </c>
    </row>
    <row r="6" spans="1:15" x14ac:dyDescent="0.25">
      <c r="E6" s="1" t="s">
        <v>112</v>
      </c>
      <c r="I6" t="s">
        <v>113</v>
      </c>
      <c r="L6" s="29" t="s">
        <v>153</v>
      </c>
    </row>
    <row r="7" spans="1:15" x14ac:dyDescent="0.25">
      <c r="E7" s="1" t="s">
        <v>114</v>
      </c>
      <c r="I7" t="s">
        <v>145</v>
      </c>
      <c r="L7" s="29" t="s">
        <v>126</v>
      </c>
    </row>
    <row r="8" spans="1:15" x14ac:dyDescent="0.25">
      <c r="E8" s="1" t="s">
        <v>115</v>
      </c>
      <c r="L8" s="29" t="s">
        <v>147</v>
      </c>
    </row>
    <row r="9" spans="1:15" x14ac:dyDescent="0.25">
      <c r="L9" s="29" t="s">
        <v>127</v>
      </c>
    </row>
    <row r="10" spans="1:15" x14ac:dyDescent="0.25">
      <c r="L10" s="29" t="s">
        <v>128</v>
      </c>
    </row>
    <row r="11" spans="1:15" x14ac:dyDescent="0.25">
      <c r="L11" s="29" t="s">
        <v>129</v>
      </c>
    </row>
    <row r="12" spans="1:15" x14ac:dyDescent="0.25">
      <c r="L12" s="29" t="s">
        <v>130</v>
      </c>
    </row>
    <row r="13" spans="1:15" x14ac:dyDescent="0.2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2024-05-30T00:52:35Z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