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codeName="ThisWorkbook"/>
  <mc:AlternateContent xmlns:mc="http://schemas.openxmlformats.org/markup-compatibility/2006">
    <mc:Choice Requires="x15">
      <x15ac:absPath xmlns:x15ac="http://schemas.microsoft.com/office/spreadsheetml/2010/11/ac" url="D:\DESCARGAS\Andres Giraldo\"/>
    </mc:Choice>
  </mc:AlternateContent>
  <xr:revisionPtr revIDLastSave="0" documentId="13_ncr:1_{B9930FD9-A90B-4AE2-B66C-DD2F26D55B36}" xr6:coauthVersionLast="47" xr6:coauthVersionMax="47" xr10:uidLastSave="{00000000-0000-0000-0000-000000000000}"/>
  <bookViews>
    <workbookView xWindow="3120" yWindow="3120" windowWidth="21600" windowHeight="11835" activeTab="2" xr2:uid="{00000000-000D-0000-FFFF-FFFF00000000}"/>
  </bookViews>
  <sheets>
    <sheet name="AUTOS  NOTA 322" sheetId="1" r:id="rId1"/>
    <sheet name="AUTOS NOTA 321" sheetId="7" r:id="rId2"/>
    <sheet name="AUTOS NOTA 324" sheetId="8" r:id="rId3"/>
    <sheet name="TASACION " sheetId="10" state="hidden" r:id="rId4"/>
    <sheet name="AUTOS NOTA 325" sheetId="9" r:id="rId5"/>
    <sheet name="Hoja2" sheetId="6" state="hidden" r:id="rId6"/>
  </sheets>
  <externalReferences>
    <externalReference r:id="rId7"/>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0" i="8" l="1"/>
  <c r="B39" i="8" s="1"/>
  <c r="B10" i="9" l="1"/>
  <c r="B2" i="8" l="1"/>
  <c r="B2" i="9" s="1"/>
  <c r="B8" i="9" l="1"/>
  <c r="B7" i="9"/>
  <c r="B6" i="9"/>
  <c r="B5" i="9"/>
  <c r="B4" i="9"/>
  <c r="B3" i="9"/>
  <c r="B8" i="8"/>
  <c r="B7" i="8"/>
  <c r="B6" i="8"/>
  <c r="B5" i="8"/>
  <c r="B4" i="8"/>
  <c r="B3" i="8"/>
  <c r="B8" i="7"/>
  <c r="B4" i="7" l="1"/>
  <c r="B5" i="7"/>
  <c r="B6" i="7"/>
  <c r="B7" i="7"/>
  <c r="B3" i="7"/>
  <c r="B9" i="8"/>
  <c r="B11" i="9" l="1"/>
</calcChain>
</file>

<file path=xl/sharedStrings.xml><?xml version="1.0" encoding="utf-8"?>
<sst xmlns="http://schemas.openxmlformats.org/spreadsheetml/2006/main" count="243" uniqueCount="177">
  <si>
    <t>SOLICITUD DE ANTECEDENTES -ABOGADO EXTERNO-</t>
  </si>
  <si>
    <t>Radicado(23 digitos)</t>
  </si>
  <si>
    <t>Juzgado</t>
  </si>
  <si>
    <t>Demandado</t>
  </si>
  <si>
    <t xml:space="preserve">Demandante </t>
  </si>
  <si>
    <t>Tipo de vinculacion compañía</t>
  </si>
  <si>
    <t xml:space="preserve">Tipo de perjucio </t>
  </si>
  <si>
    <t xml:space="preserve">Domicilio </t>
  </si>
  <si>
    <t xml:space="preserve">Telefono </t>
  </si>
  <si>
    <t>Correo electronico</t>
  </si>
  <si>
    <t xml:space="preserve">Estado Civil </t>
  </si>
  <si>
    <t xml:space="preserve">Fecha de nacimiento </t>
  </si>
  <si>
    <t xml:space="preserve">Fecha de defuncion </t>
  </si>
  <si>
    <t xml:space="preserve">Situcion Laboral </t>
  </si>
  <si>
    <t xml:space="preserve">Ocupado-trabajador cuenta ajena </t>
  </si>
  <si>
    <t xml:space="preserve">Profesion </t>
  </si>
  <si>
    <t xml:space="preserve">Ingresos Netos </t>
  </si>
  <si>
    <t xml:space="preserve">Condicion </t>
  </si>
  <si>
    <t xml:space="preserve">Motociclista </t>
  </si>
  <si>
    <t>Fecha de los hechos</t>
  </si>
  <si>
    <t>Fecha de solicitud audiencia prejudicial</t>
  </si>
  <si>
    <t>Fecha de audiencia prejudicial</t>
  </si>
  <si>
    <t>AMPARO A AFECTAR</t>
  </si>
  <si>
    <t>Asegurado</t>
  </si>
  <si>
    <t>Nit Asegurado</t>
  </si>
  <si>
    <t>Placa vehículo asegurado (si aplica)</t>
  </si>
  <si>
    <t>Fecha de asignación</t>
  </si>
  <si>
    <t>Fecha de notificación</t>
  </si>
  <si>
    <t>REMISION DE ANTECEDENTES - ABOGADO INTERNO-</t>
  </si>
  <si>
    <t>SINIESTRO - APLICATIVO</t>
  </si>
  <si>
    <t>PÓLIZA</t>
  </si>
  <si>
    <t>VALOR ASEGURADO</t>
  </si>
  <si>
    <t>MODALIDAD</t>
  </si>
  <si>
    <t xml:space="preserve">VIGENCIA </t>
  </si>
  <si>
    <t xml:space="preserve">SINIESTRO DENTRO DE LA VIGENCIA? </t>
  </si>
  <si>
    <t>SI</t>
  </si>
  <si>
    <t>CARTERA A DÍA</t>
  </si>
  <si>
    <t>COASEGURO</t>
  </si>
  <si>
    <t>PROPIO</t>
  </si>
  <si>
    <t xml:space="preserve">ASEGURADORAS  </t>
  </si>
  <si>
    <t xml:space="preserve">% DE PARTICIPACION </t>
  </si>
  <si>
    <t>REASEGURO- SUPERA LOS $500M-</t>
  </si>
  <si>
    <t>LARGE GLOSSES</t>
  </si>
  <si>
    <t>MOTIVO DE LA DEMANDA</t>
  </si>
  <si>
    <t xml:space="preserve">OFRECIENTO AUTOS </t>
  </si>
  <si>
    <t>NO</t>
  </si>
  <si>
    <t>OFRECIENTO VALOR</t>
  </si>
  <si>
    <t xml:space="preserve">RECOSTRUCCION ACCIDENTE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</si>
  <si>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</si>
  <si>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</si>
  <si>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</si>
  <si>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</si>
  <si>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</si>
  <si>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</si>
  <si>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Ausencia de prueba del hecho generador de responsabilidad.</t>
  </si>
  <si>
    <t>• Aplicación de la limitación de responsabilidad por razón del deducible a cargo del asegurado.</t>
  </si>
  <si>
    <t>• Exclusiones  de confomidad a la Póliza</t>
  </si>
  <si>
    <t>Otras</t>
  </si>
  <si>
    <t>OBJECION -Marque con una (x)</t>
  </si>
  <si>
    <t>No prueba de responsabilidad.</t>
  </si>
  <si>
    <t>Fuerza mayor y caso fortuito.</t>
  </si>
  <si>
    <t>Culpa exclusiva de un tercero.</t>
  </si>
  <si>
    <t>Culpa exclusiva de la víctima</t>
  </si>
  <si>
    <t>Exclusiones de póliza</t>
  </si>
  <si>
    <t>Vehículo no asegurado</t>
  </si>
  <si>
    <t>Interes asegurable</t>
  </si>
  <si>
    <t>Prescripción de las acciones derivadas del contrato de seguros</t>
  </si>
  <si>
    <t>Infraseguro</t>
  </si>
  <si>
    <t>INFORME INICIAL-ABOGADO EXTERNO-</t>
  </si>
  <si>
    <t>Valor de las pretensiones totales de la demanda (en pesos no en SMMLV)</t>
  </si>
  <si>
    <t>Perjuicios reclamados  (en pesos no en SMMLV)</t>
  </si>
  <si>
    <t>Patrimoniales</t>
  </si>
  <si>
    <t>Lucro Cesante</t>
  </si>
  <si>
    <t>Daño Emergente</t>
  </si>
  <si>
    <t>Extrapatrimoniales</t>
  </si>
  <si>
    <t>PROBABLE</t>
  </si>
  <si>
    <t>DAÑOS MATERIALES</t>
  </si>
  <si>
    <t>EVENTUAL</t>
  </si>
  <si>
    <t>Clasificación Contingencia</t>
  </si>
  <si>
    <t>REMOTO</t>
  </si>
  <si>
    <t>Concepto del Abogado sobre la Contingencia:(Se debe indicar las razones por las cuales se considera que el proceso es Eventual Remoto o Probable.)</t>
  </si>
  <si>
    <t>Valor Contingencia: ( en pesos). Cuanto vale perder o negociar el caso por un valor que debe estar dentro del valor asegurado( con criterios jurisprudenciales)</t>
  </si>
  <si>
    <t>VALOR CONTINGENCIA</t>
  </si>
  <si>
    <t>Reserva propuesta</t>
  </si>
  <si>
    <t>Defensa de la Aseguradora: (Enumerar y enunciar las excepciones propuestas demanda y/o llamamiento )</t>
  </si>
  <si>
    <t>INFORME ABOGADO INTERNO</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</si>
  <si>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</si>
  <si>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</si>
  <si>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</si>
  <si>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</si>
  <si>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</si>
  <si>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</si>
  <si>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CLASE DE REASEGURO</t>
  </si>
  <si>
    <t>Acompañante motorista</t>
  </si>
  <si>
    <t>OCURRENCIA</t>
  </si>
  <si>
    <t>CEDIDO</t>
  </si>
  <si>
    <t>FACULTATIVO</t>
  </si>
  <si>
    <t xml:space="preserve">Objetado por la Compañía </t>
  </si>
  <si>
    <t xml:space="preserve">Ciclista </t>
  </si>
  <si>
    <t>CLAIMS MADE</t>
  </si>
  <si>
    <t>ACEPTADO</t>
  </si>
  <si>
    <t>AUTOMATICO</t>
  </si>
  <si>
    <t>Pretensiones elevadas- reclamación Compañía</t>
  </si>
  <si>
    <t>Ocupado - Autonomo</t>
  </si>
  <si>
    <t>Cliclista vehículo</t>
  </si>
  <si>
    <t>SUNSET</t>
  </si>
  <si>
    <t>Ofrecimiento muy bajo-reclamación Compañía</t>
  </si>
  <si>
    <t xml:space="preserve">Tareas del hogar </t>
  </si>
  <si>
    <t>DESCUBREMIENTO</t>
  </si>
  <si>
    <t xml:space="preserve">Nuevos reclamantes </t>
  </si>
  <si>
    <t>Pendiente acceder al mercado laboral -pedir a nino</t>
  </si>
  <si>
    <t>Ocupante vehículo</t>
  </si>
  <si>
    <t>Respuesta extemporanea</t>
  </si>
  <si>
    <t>Pasajero servicio publico</t>
  </si>
  <si>
    <t xml:space="preserve">Sin reclamación previa </t>
  </si>
  <si>
    <t xml:space="preserve">Vida/RC medica- aviso de siniestro sin tramite </t>
  </si>
  <si>
    <t>Daño moral</t>
  </si>
  <si>
    <t>Daño a la salud</t>
  </si>
  <si>
    <t>Daño a la Salud que podría interpretarse como daño a la vida de relación</t>
  </si>
  <si>
    <t>INTERVINIENTE</t>
  </si>
  <si>
    <t>CONTINGENCIA</t>
  </si>
  <si>
    <t>LLAMADA EN GARANTIA</t>
  </si>
  <si>
    <t>DEMANDA DIRECTA</t>
  </si>
  <si>
    <t>RCE HOMICIDIO</t>
  </si>
  <si>
    <t>RCE HOMICIDIO-LESION</t>
  </si>
  <si>
    <t>RCE + DAÑOS MATERIALES</t>
  </si>
  <si>
    <t>RCC HOMICIDIO</t>
  </si>
  <si>
    <t>RCC HOMICIDIO-LESION</t>
  </si>
  <si>
    <t>PERDIDA PARCIAL DAÑOS</t>
  </si>
  <si>
    <t>PÉRDIDA PARCIAL HURTO</t>
  </si>
  <si>
    <t>PÉRDIDA TOTAL DAÑOS</t>
  </si>
  <si>
    <t>SUSTRACCIÓN TOTAL</t>
  </si>
  <si>
    <t xml:space="preserve">Numero de identificacion </t>
  </si>
  <si>
    <t>Numero de Lesionados y/o fallecidos  según IPAT</t>
  </si>
  <si>
    <t>No. Póliza vinculada</t>
  </si>
  <si>
    <r>
      <t xml:space="preserve">Fecha de contestacion 
*Recomendación: </t>
    </r>
    <r>
      <rPr>
        <sz val="11"/>
        <color theme="1"/>
        <rFont val="Calibri"/>
        <family val="2"/>
        <scheme val="minor"/>
      </rPr>
      <t>Fecha máxima para contestar la demanda acorde a lo estiúlado en la norma.</t>
    </r>
  </si>
  <si>
    <t>OTROS</t>
  </si>
  <si>
    <t>DEDUCIBLE</t>
  </si>
  <si>
    <t>INTERVINIENTE -Nombre de lesionado o muerto (s) del proceso</t>
  </si>
  <si>
    <t>Reserva CIA</t>
  </si>
  <si>
    <t xml:space="preserve">COMENTARIOS </t>
  </si>
  <si>
    <t xml:space="preserve">VISTO BUENO ABOGADO INTERNO </t>
  </si>
  <si>
    <t>VISTO BUENO ABOGADO INTERNO?</t>
  </si>
  <si>
    <t xml:space="preserve">SI </t>
  </si>
  <si>
    <t>ALLIANZ</t>
  </si>
  <si>
    <t xml:space="preserve">Edad al momento del siniestro </t>
  </si>
  <si>
    <t>Peaton</t>
  </si>
  <si>
    <r>
      <t>Breve resumen de los hechos
*Recomendaciones:</t>
    </r>
    <r>
      <rPr>
        <sz val="11"/>
        <color theme="1"/>
        <rFont val="Calibri"/>
        <family val="2"/>
        <scheme val="minor"/>
      </rPr>
      <t xml:space="preserve"> Establecer las circunstancias de tiempo, modo y lugar, fecha del siniestro, placa del vh asegurado y terceros afectados, nombres de los lesionados (pcl-entidad que emite la pcl- días de incapacidad, lesiones) y muertos. Dentro del material probatorio identificar el grado de responsabilidad (IPAT, fallo contravencional). Procure no transcribir los hechos de la demanda, este espacio tiene como finalidad mostrar un panorama de los hechos.</t>
    </r>
  </si>
  <si>
    <t>RCE DAÑOS MATERIALES</t>
  </si>
  <si>
    <t>DAÑOS VEHICULO ASEGURADO</t>
  </si>
  <si>
    <t>Observaciones sobre el valor de la contingencia: (Se debe explicar como se aterrizaron las pretensiones.) si el caso es de daños indicar el valor comercial del vh</t>
  </si>
  <si>
    <t>NO APLICA</t>
  </si>
  <si>
    <t>COASEGURO RETENCION ALLIANZ (%)</t>
  </si>
  <si>
    <t xml:space="preserve">RCE LESIONES </t>
  </si>
  <si>
    <t>RCC LESIONES</t>
  </si>
  <si>
    <t>CONCURRENCIA</t>
  </si>
  <si>
    <r>
      <t xml:space="preserve">INDIQUE LA PLACA- </t>
    </r>
    <r>
      <rPr>
        <sz val="11"/>
        <color rgb="FFFF0000"/>
        <rFont val="Calibri"/>
        <family val="2"/>
        <scheme val="minor"/>
      </rPr>
      <t>SUSTITUYA</t>
    </r>
  </si>
  <si>
    <t>ALLIANZ SEGUROS S.A.</t>
  </si>
  <si>
    <t>CUARENTA Y TRES (43) CIVIL DEL CIRCUITO DE BOGOTÁ D.C.</t>
  </si>
  <si>
    <t>11001 31 03 043 2023 00441 00</t>
  </si>
  <si>
    <t>ANDRÉS EDUARDO GIRALDO TORRES</t>
  </si>
  <si>
    <t>ABRIL 5 DE 2021</t>
  </si>
  <si>
    <t>31 DE JULIO DE 2023</t>
  </si>
  <si>
    <t>24 DE AGOSTO DE 2023</t>
  </si>
  <si>
    <t>022724498 / 0</t>
  </si>
  <si>
    <t>25 de abril de 2024</t>
  </si>
  <si>
    <t>24 de abril de 2024</t>
  </si>
  <si>
    <t>24 de mayo de 2024</t>
  </si>
  <si>
    <t>1. El 5 de abril de 2021, el vehículo de placas JML563, perteneciente al señor Andrés Giraldo, fue objeto de hurto. Luego del incidente, el señor Giraldo se comunicó telefónicamente con Allianz Seguros para informarles de lo ocurrido. Durante la llamada, la aseguradora indicó que debía llenar ciertos formularios y proporcionar documentos del hecho, incluyendo la denuncia interpuesta ante la Fiscalía General de la Nación y el certificado de no recuperación del automotor.
2. El 7 de mayo de 2021, se presentó la denuncia ante la Fiscalía General de la Nación, obteniendo el número de radicado 110016103694202100079. Además, se solicitó el certificado de no recuperación del automotor.
3. El 14 de mayo de 2021, Allianz Seguros objetó la reclamación realizada telefónicamente por el señor Giraldo, argumentando falta de claridad en los hechos y la falta de documentos. El 3 de junio de 2021, el poderdante expresó su inconformidad con la respuesta de la aseguradora. Además, se proporcionaron a la aseguradora los documentos faltantes, incluyendo una copia de la denuncia.
4. En respuesta, Allianz Seguros fijó una fecha de entrevista para el 15 de junio de 2021, durante la cual se detallaron las circunstancias del siniestro y se mencionó que el vehículo aparentemente se encontraba en Medellín. El 23 de junio de 2021, Allianz Seguros rechazó nuevamente la reclamación, argumentando falta de elementos probatorios.
5. El 3 de agosto de 2021, se presentó una comunicación expresando la inconformidad con la decisión de la aseguradora, citando las obligaciones del contrato de seguro y señalando que no se había solicitado ningún documento adicional más allá de la denuncia penal. El 29 de septiembre de 2021, Allianz Seguros ratificó su objeción, argumentando que el vehículo fue objeto de estafa y que dicha situación está excluida de la cobertura del seguro.</t>
  </si>
  <si>
    <t>JML563</t>
  </si>
  <si>
    <t xml:space="preserve">SINIESTRO   100697019 LEGIS </t>
  </si>
  <si>
    <t>Duración: Desde las 00:00 horas del 31/07/2020 hasta las 24:00 horas del 31/07/2021</t>
  </si>
  <si>
    <t>La contingencia se evalúa como EVENTUAL, considerando que la póliza 022724498 / 0 presta cobertura temporal y material para el evento de hurto que se acredita con la denuncia obrante en el expediente, sin embargo, dependerá del debate probatorio acreditar que no se traté del delito de hurto, sino de una estafa o un abuso de confianza, conforme a las exclusiones generales de la póliza.
Lo primero que debe tomarse en consideración es que la Póliza de Seguro Automóviles Individual Livianos Particulares. No. 022724498 / 0, cuyo asegurado es el señor CARLOS ANDRÉS TORRES GIRALDO presta cobertura material y temporal, de conformidad con los hechos y pretensiones expuestas en el líbelo de la demanda. Frente a la cobertura temporal, debe señalarse que la ocurrencia del presunto hurto (5 de abril de 2021) se encuentra dentro de la limitación temporal de la Póliza en mención, comprendida desde el 31 de julio de 2020 hasta el 31 de julio de 2021, bajo la modalidad de ocurrencia. Aunado a ello, prestaría cobertura material en tanto ampara el hurto del vehículo asegurado, pretensión que se le endilga a la aseguradora.
Por otro lado, es de manifestar que, en lo relacionado al presunto hurto del vehículo, el demandante aportó la denuncia interpuesta ante la Fiscalía General de la Nación con el número de noticia 110016103694202100079 que fue presentada por el demandante. En todo caso, 1) Según los relatos de la demanda, los hechos parecen ajustarse en mayor medida a un delito de estafa o a un abuso de confianza que a un hurto, lo cual configuraría una exclusión general en el contrato de seguro, 2) Aunado a lo anterior, el informe realizado por INIF encontró indicadores de fraude, sustentados en las incongruencias del relato otorgado por el señor Torres Giraldo a la compañía. De modo que, dependerá del debate probatorio determinar la ocurrencia de los hechos, con el fin de establecer si la sustracción del vehículo ocurrió bajo el tipo penal de hurto, o si por el contrario, se puede concluir que existió una eventual estafa o abuso de confianza, producto de la compraventa del vehículo asegurado que se estaba realizando al momento de ocurrencia de los hechos.
Lo anterior sin perjuicio del carácter contingente del proceso.</t>
  </si>
  <si>
    <t>Liquidación objetivada: 
Como liquidación objetiva de perjuicios se llegó a la suma de $280.917.692 con base en los siguientes fundamentos fácticos y jurídicos: 
•	Hurto de mayor cuantía: $169.899.999
Se tendrá en cuenta dicha suma teniendo en cuenta que el valor estipulado en la póliza 022724498 / 0 para el amparo de pérdida total por hurto de mayor cuantía es de $169.899.999 y/o el que esté registrado en la guía de valores de Fasecolda, que para el caso de marras este último es mayor al valor asegurado. 
•	Intereses moratorios: $111.017.693
Se calculan a partir del mes siguiente a la fecha en que el asegurado solicitó el pago de la indemnización. Según consta en el expediente aquello ocurrió el 05 de abril de 2022, por ende los respectivos intereses desde el 06 de abril de 2022 hasta el 8 de mayo de 2024 ascienden a la suma de $111.017.693. Lo anterior sin perjuicio de la actualización de aquellos hasta la fecha de pago.
•	Deducible: No se descuenta ningún valor o porcentaje de deducible, en tanto en el amparo Hurto de Mayor Cuantía no se pactó un valor por este concepto.</t>
  </si>
  <si>
    <t xml:space="preserve">Hurto de mayor cuantía </t>
  </si>
  <si>
    <t>Intereses</t>
  </si>
  <si>
    <t xml:space="preserve">1. INEXISTENCIA DE OBLIGACIÓN DE INDEMNIZAR POR INCUMPLIMIENTO DE LASCARGAS DEL ARTÍCULO 1077 DEL CÓDIGO DE COMERCIO.
2. FALTA DE COBERTURA MATERIAL AL ESTAR ANTE RIESGOS EXPRESAMENTE EXCLUIDOS DE AMPARO-LITERAL  K DEL ARTÍCULO 3.1 EXCLUSIONES PARA TODAS LAS COBETURAS
3. PÉRDIDA DE LA INDEMNIZACIÓN SI SE DEMOSTRARA LA MALA FE DEL ASEGURADO-ARTÍCULO 1078 C. Co. 
4. FALTA DE COBERTURA MATERIAL AL ESTAR ANTE RIESGOS EXPRESAMENTE EXCLUIDOS DE AMPARO-LITERAL  P Y Q DEL ARTÍCULO 3.1 EXCLUSIONES PARA TODAS LAS COBETURAS
5. PÉRDIDA DE LA INDEMNIZACIÓN SI SE DEMOSTRARA LA MALA FE DEL ASEGURADO-ARTÍCULO 1078 C. Co. 
6. TERMINACIÓN AUTOMÁTICA DEL SEGURO INSTRUMENTALIZADO EN LA POLIZA 022895124/0 POR FALTA DE NOTIFICACIÓN DE LA AGRAVACIÓN DEL RIESGO ASEGURADO – APLICACIÓN DEL ARTÍCULO 1060 DEL CÓDIGO DE COMERCIO. 
7. DEBE CONSIDERARSE QUE EL BENFICIARIO ONEROSO DEL SEGURO ES EL BANCO FINANDINA.
8. CARÁCTER MERAMENTE INDEMNIZATORIO QUE REVISTEN LOS CONTRATOS DE SEGUROS.
9. EN CUALQUIER CASO, DE NINGUNA FORMA SE PODRÁ EXCEDER EL LÍMITE DEL VALOR ASEGURADO.
10. APLICACIÓN AL CLAUSULADO GENERAL DEL CONTRATO DE SEGURO – EN CASO DE ACREDITARSE EL HURTO DEL VEHÍCULO ASEGURADO, ESTE DEBERÁTRANSFERIRSE A ALLIANZ SEGUROS S.A.
11. IMPOSIBILIDAD DE CONDENAR AL PAGO DE INTERESES MORATORIOS TODA VEZ QUE LA OBLIGACIÓN INDEMNIZATORIA NO HA NACIDO.
12. GENÉRICA O INNOMINADA Y OTRAS.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</si>
</sst>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2" formatCode="_-&quot;$&quot;\ * #,##0_-;\-&quot;$&quot;\ * #,##0_-;_-&quot;$&quot;\ * &quot;-&quot;_-;_-@_-"/>
  </numFmts>
  <fonts count="8"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rgb="FFFF0000"/>
      <name val="Calibri"/>
      <family val="2"/>
      <scheme val="minor"/>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theme="7"/>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106">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0" fontId="0" fillId="0" borderId="1" xfId="0" applyBorder="1" applyAlignment="1">
      <alignment horizontal="justify" vertical="top"/>
    </xf>
    <xf numFmtId="0" fontId="2" fillId="0" borderId="1" xfId="0"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center" vertical="top"/>
    </xf>
    <xf numFmtId="0" fontId="0" fillId="0" borderId="1" xfId="0" applyBorder="1" applyAlignment="1">
      <alignment vertical="top" wrapText="1"/>
    </xf>
    <xf numFmtId="0" fontId="6" fillId="0" borderId="1" xfId="0" applyFont="1" applyBorder="1" applyAlignment="1">
      <alignment vertical="top" wrapText="1"/>
    </xf>
    <xf numFmtId="0" fontId="0" fillId="0" borderId="3" xfId="0" applyBorder="1" applyAlignment="1">
      <alignment vertical="top" wrapText="1"/>
    </xf>
    <xf numFmtId="0" fontId="0" fillId="7" borderId="1" xfId="0" applyFill="1" applyBorder="1" applyAlignment="1">
      <alignment vertical="top" wrapText="1"/>
    </xf>
    <xf numFmtId="0" fontId="0" fillId="7" borderId="1" xfId="0" applyFill="1" applyBorder="1" applyAlignment="1">
      <alignment vertical="top"/>
    </xf>
    <xf numFmtId="0" fontId="0" fillId="7" borderId="3" xfId="0" applyFill="1" applyBorder="1" applyAlignment="1">
      <alignment horizontal="center"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9" fontId="0" fillId="0" borderId="0" xfId="2" applyFont="1"/>
    <xf numFmtId="9" fontId="0" fillId="0" borderId="0" xfId="0" applyNumberFormat="1"/>
    <xf numFmtId="0" fontId="5" fillId="2" borderId="8" xfId="0" applyFont="1" applyFill="1" applyBorder="1" applyAlignment="1">
      <alignment horizontal="justify" vertical="top"/>
    </xf>
    <xf numFmtId="42" fontId="0" fillId="0" borderId="0" xfId="0" applyNumberFormat="1"/>
    <xf numFmtId="9" fontId="0" fillId="0" borderId="0" xfId="1" applyNumberFormat="1" applyFont="1"/>
    <xf numFmtId="0" fontId="2" fillId="7" borderId="1" xfId="0" applyFont="1" applyFill="1" applyBorder="1" applyAlignment="1">
      <alignment horizontal="justify" vertical="top" wrapText="1"/>
    </xf>
    <xf numFmtId="42" fontId="2" fillId="7" borderId="1" xfId="1" applyFont="1" applyFill="1" applyBorder="1" applyAlignment="1">
      <alignment horizontal="justify" vertical="top" wrapText="1"/>
    </xf>
    <xf numFmtId="0" fontId="0" fillId="0" borderId="0" xfId="0" applyAlignment="1">
      <alignment horizontal="left"/>
    </xf>
    <xf numFmtId="0" fontId="2" fillId="0" borderId="2" xfId="0" applyFont="1" applyBorder="1" applyAlignment="1">
      <alignment horizontal="justify" vertical="top" wrapText="1"/>
    </xf>
    <xf numFmtId="42" fontId="0" fillId="0" borderId="1" xfId="1" applyFont="1" applyBorder="1" applyAlignment="1" applyProtection="1">
      <alignment horizontal="justify" vertical="top"/>
      <protection locked="0"/>
    </xf>
    <xf numFmtId="9" fontId="0" fillId="0" borderId="1" xfId="2" applyFont="1" applyBorder="1" applyAlignment="1" applyProtection="1">
      <alignment horizontal="center" vertical="top"/>
      <protection locked="0"/>
    </xf>
    <xf numFmtId="42" fontId="0" fillId="0" borderId="1" xfId="1" applyFont="1" applyBorder="1" applyAlignment="1" applyProtection="1">
      <alignment horizontal="center"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2" xfId="0" applyFont="1" applyBorder="1" applyAlignment="1" applyProtection="1">
      <alignment horizontal="justify" vertical="top" wrapText="1"/>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42" fontId="4" fillId="7" borderId="1" xfId="1"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3" fillId="2" borderId="4" xfId="0" applyFont="1" applyFill="1" applyBorder="1" applyAlignment="1" applyProtection="1">
      <alignment horizontal="center" vertical="top"/>
      <protection locked="0"/>
    </xf>
    <xf numFmtId="0" fontId="2" fillId="8" borderId="1" xfId="0" applyFont="1" applyFill="1" applyBorder="1" applyAlignment="1">
      <alignment horizontal="justify" vertical="top" wrapText="1"/>
    </xf>
    <xf numFmtId="0" fontId="0" fillId="0" borderId="2" xfId="0" applyBorder="1" applyAlignment="1">
      <alignment horizontal="justify" vertical="top"/>
    </xf>
    <xf numFmtId="0" fontId="0" fillId="0" borderId="3" xfId="0" applyBorder="1" applyAlignment="1">
      <alignment horizontal="justify" vertical="top"/>
    </xf>
    <xf numFmtId="0" fontId="3" fillId="2" borderId="6" xfId="0" applyFont="1" applyFill="1" applyBorder="1" applyAlignment="1">
      <alignment horizontal="center" vertical="top"/>
    </xf>
    <xf numFmtId="0" fontId="0" fillId="0" borderId="1" xfId="0" applyBorder="1" applyAlignment="1">
      <alignment horizontal="justify" vertical="top"/>
    </xf>
    <xf numFmtId="0" fontId="0" fillId="0" borderId="1" xfId="0" applyBorder="1" applyAlignment="1">
      <alignment horizontal="justify" vertical="top" wrapText="1"/>
    </xf>
    <xf numFmtId="0" fontId="0" fillId="8" borderId="2" xfId="0" applyFill="1" applyBorder="1" applyAlignment="1">
      <alignment horizontal="justify" vertical="top"/>
    </xf>
    <xf numFmtId="0" fontId="0" fillId="8" borderId="3" xfId="0" applyFill="1" applyBorder="1" applyAlignment="1">
      <alignment horizontal="justify"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2" fillId="7" borderId="1" xfId="0" applyFont="1" applyFill="1" applyBorder="1" applyAlignment="1">
      <alignment horizontal="justify" vertical="top" wrapText="1"/>
    </xf>
    <xf numFmtId="14" fontId="0" fillId="0" borderId="1" xfId="0" applyNumberFormat="1" applyBorder="1" applyAlignment="1">
      <alignment horizontal="justify" vertical="top"/>
    </xf>
    <xf numFmtId="0" fontId="0" fillId="7" borderId="1" xfId="0" applyFill="1" applyBorder="1" applyAlignment="1">
      <alignment horizontal="justify" vertical="top"/>
    </xf>
    <xf numFmtId="0" fontId="0" fillId="8" borderId="1" xfId="0" applyFill="1" applyBorder="1" applyAlignment="1">
      <alignment horizontal="justify" vertical="top"/>
    </xf>
    <xf numFmtId="14" fontId="0" fillId="7" borderId="2" xfId="0" applyNumberFormat="1" applyFill="1" applyBorder="1" applyAlignment="1">
      <alignment horizontal="justify" vertical="top"/>
    </xf>
    <xf numFmtId="0" fontId="0" fillId="7" borderId="3" xfId="0" applyFill="1" applyBorder="1" applyAlignment="1">
      <alignment horizontal="justify" vertical="top"/>
    </xf>
    <xf numFmtId="0" fontId="0" fillId="7" borderId="1" xfId="0" applyFill="1" applyBorder="1" applyAlignment="1">
      <alignment horizontal="justify" vertical="top" wrapText="1"/>
    </xf>
    <xf numFmtId="15" fontId="0" fillId="7" borderId="1" xfId="0" applyNumberFormat="1" applyFill="1" applyBorder="1" applyAlignment="1">
      <alignment horizontal="justify" vertical="top" wrapText="1"/>
    </xf>
    <xf numFmtId="0" fontId="0" fillId="8" borderId="1" xfId="0" applyFill="1" applyBorder="1" applyAlignment="1">
      <alignment horizontal="justify"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42" fontId="0" fillId="0" borderId="2" xfId="1" applyFont="1" applyBorder="1" applyAlignment="1">
      <alignment horizontal="center" vertical="top"/>
    </xf>
    <xf numFmtId="42" fontId="0" fillId="0" borderId="3" xfId="1" applyFont="1" applyBorder="1" applyAlignment="1">
      <alignment horizontal="center" vertical="top"/>
    </xf>
    <xf numFmtId="0" fontId="0" fillId="0" borderId="2" xfId="0" applyBorder="1" applyAlignment="1">
      <alignment horizontal="left" vertical="top" wrapText="1"/>
    </xf>
    <xf numFmtId="0" fontId="0" fillId="0" borderId="3" xfId="0" applyBorder="1" applyAlignment="1">
      <alignment horizontal="left" vertical="top" wrapText="1"/>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5" fillId="6" borderId="11" xfId="0" applyFont="1" applyFill="1" applyBorder="1" applyAlignment="1">
      <alignment horizontal="center" vertical="center"/>
    </xf>
    <xf numFmtId="0" fontId="0" fillId="0" borderId="2" xfId="0" applyBorder="1" applyAlignment="1">
      <alignment horizontal="center" vertical="top"/>
    </xf>
    <xf numFmtId="0" fontId="0" fillId="0" borderId="3" xfId="0" applyBorder="1" applyAlignment="1">
      <alignment horizontal="center" vertical="top"/>
    </xf>
    <xf numFmtId="0" fontId="4" fillId="2" borderId="4" xfId="0" applyFont="1" applyFill="1" applyBorder="1" applyAlignment="1">
      <alignment horizontal="justify" vertical="top"/>
    </xf>
    <xf numFmtId="0" fontId="0" fillId="7" borderId="5" xfId="0" applyFill="1" applyBorder="1" applyAlignment="1">
      <alignment horizontal="left" vertical="top"/>
    </xf>
    <xf numFmtId="0" fontId="0" fillId="7" borderId="7" xfId="0" applyFill="1" applyBorder="1" applyAlignment="1">
      <alignment horizontal="left" vertical="top"/>
    </xf>
    <xf numFmtId="0" fontId="0" fillId="7" borderId="12" xfId="0" applyFill="1" applyBorder="1" applyAlignment="1">
      <alignment horizontal="left" vertical="top"/>
    </xf>
    <xf numFmtId="0" fontId="0" fillId="7" borderId="8" xfId="0" applyFill="1" applyBorder="1" applyAlignment="1">
      <alignment horizontal="left" vertical="top"/>
    </xf>
    <xf numFmtId="0" fontId="0" fillId="7" borderId="13" xfId="0" applyFill="1" applyBorder="1" applyAlignment="1">
      <alignment horizontal="left" vertical="top"/>
    </xf>
    <xf numFmtId="0" fontId="0" fillId="7" borderId="14" xfId="0" applyFill="1" applyBorder="1" applyAlignment="1">
      <alignment horizontal="left" vertical="top"/>
    </xf>
    <xf numFmtId="0" fontId="4" fillId="2" borderId="4" xfId="0" applyFont="1" applyFill="1" applyBorder="1" applyAlignment="1">
      <alignment horizontal="center" vertical="top"/>
    </xf>
    <xf numFmtId="0" fontId="3" fillId="2" borderId="4" xfId="0" applyFont="1" applyFill="1" applyBorder="1" applyAlignment="1">
      <alignment horizontal="center" vertical="top"/>
    </xf>
    <xf numFmtId="0" fontId="0" fillId="0" borderId="1" xfId="0" applyBorder="1" applyAlignment="1" applyProtection="1">
      <alignment horizontal="center"/>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42" fontId="0" fillId="5" borderId="0" xfId="1" applyFont="1" applyFill="1" applyBorder="1" applyAlignment="1" applyProtection="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4" fillId="6" borderId="13" xfId="0" applyFont="1" applyFill="1" applyBorder="1" applyAlignment="1">
      <alignment horizontal="center" vertical="top"/>
    </xf>
    <xf numFmtId="0" fontId="4" fillId="6" borderId="6" xfId="0" applyFont="1" applyFill="1" applyBorder="1" applyAlignment="1">
      <alignment horizontal="center" vertical="top"/>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0" fillId="0" borderId="1" xfId="0" applyBorder="1" applyAlignment="1">
      <alignment horizontal="center" vertical="top" wrapText="1"/>
    </xf>
    <xf numFmtId="0" fontId="0" fillId="0" borderId="1" xfId="0" applyBorder="1" applyAlignment="1">
      <alignment horizontal="center" vertical="top"/>
    </xf>
    <xf numFmtId="42" fontId="0" fillId="5" borderId="1" xfId="1" applyFont="1" applyFill="1" applyBorder="1" applyAlignment="1">
      <alignment horizontal="justify" vertical="top"/>
    </xf>
    <xf numFmtId="42" fontId="0" fillId="0" borderId="1" xfId="0" applyNumberFormat="1" applyBorder="1" applyAlignment="1">
      <alignment horizontal="justify" vertical="top"/>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ntxnas1/Colombia/INDEMNIZ_PROCESOS_JUDICIALES/TATIANA/Procesos/Informes%20Iniciales/Copia%20de%20Informe%20Incicial%202017%20%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s>
    <sheetDataSet>
      <sheetData sheetId="0" refreshError="1"/>
      <sheetData sheetId="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3" tint="-0.499984740745262"/>
  </sheetPr>
  <dimension ref="A1:F80"/>
  <sheetViews>
    <sheetView zoomScaleNormal="100" workbookViewId="0">
      <selection activeCell="B30" sqref="B30:C30"/>
    </sheetView>
  </sheetViews>
  <sheetFormatPr baseColWidth="10" defaultColWidth="0" defaultRowHeight="15" x14ac:dyDescent="0.25"/>
  <cols>
    <col min="1" max="1" width="53.5703125" style="8" customWidth="1"/>
    <col min="2" max="2" width="55.28515625" style="8" customWidth="1"/>
    <col min="3" max="3" width="19.28515625" style="8" customWidth="1"/>
    <col min="4" max="16384" width="11.42578125" style="2" hidden="1"/>
  </cols>
  <sheetData>
    <row r="1" spans="1:3" ht="18.75" x14ac:dyDescent="0.25">
      <c r="A1" s="46" t="s">
        <v>0</v>
      </c>
      <c r="B1" s="46"/>
      <c r="C1" s="46"/>
    </row>
    <row r="2" spans="1:3" x14ac:dyDescent="0.25">
      <c r="A2" s="5" t="s">
        <v>1</v>
      </c>
      <c r="B2" s="51" t="s">
        <v>159</v>
      </c>
      <c r="C2" s="52"/>
    </row>
    <row r="3" spans="1:3" x14ac:dyDescent="0.25">
      <c r="A3" s="5" t="s">
        <v>2</v>
      </c>
      <c r="B3" s="44" t="s">
        <v>158</v>
      </c>
      <c r="C3" s="45"/>
    </row>
    <row r="4" spans="1:3" x14ac:dyDescent="0.25">
      <c r="A4" s="5" t="s">
        <v>3</v>
      </c>
      <c r="B4" s="44" t="s">
        <v>157</v>
      </c>
      <c r="C4" s="45"/>
    </row>
    <row r="5" spans="1:3" ht="31.5" customHeight="1" x14ac:dyDescent="0.25">
      <c r="A5" s="5" t="s">
        <v>4</v>
      </c>
      <c r="B5" s="44" t="s">
        <v>160</v>
      </c>
      <c r="C5" s="45"/>
    </row>
    <row r="6" spans="1:3" x14ac:dyDescent="0.25">
      <c r="A6" s="5" t="s">
        <v>5</v>
      </c>
      <c r="B6" s="47" t="s">
        <v>122</v>
      </c>
      <c r="C6" s="47"/>
    </row>
    <row r="7" spans="1:3" x14ac:dyDescent="0.25">
      <c r="A7" s="43" t="s">
        <v>6</v>
      </c>
      <c r="B7" s="49" t="s">
        <v>131</v>
      </c>
      <c r="C7" s="50"/>
    </row>
    <row r="8" spans="1:3" ht="35.450000000000003" customHeight="1" x14ac:dyDescent="0.25">
      <c r="A8" s="27" t="s">
        <v>138</v>
      </c>
      <c r="B8" s="47" t="s">
        <v>151</v>
      </c>
      <c r="C8" s="47"/>
    </row>
    <row r="9" spans="1:3" x14ac:dyDescent="0.25">
      <c r="A9" s="27" t="s">
        <v>132</v>
      </c>
      <c r="B9" s="47" t="s">
        <v>151</v>
      </c>
      <c r="C9" s="47"/>
    </row>
    <row r="10" spans="1:3" x14ac:dyDescent="0.25">
      <c r="A10" s="27" t="s">
        <v>7</v>
      </c>
      <c r="B10" s="47" t="s">
        <v>151</v>
      </c>
      <c r="C10" s="47"/>
    </row>
    <row r="11" spans="1:3" ht="30" customHeight="1" x14ac:dyDescent="0.25">
      <c r="A11" s="28" t="s">
        <v>8</v>
      </c>
      <c r="B11" s="47" t="s">
        <v>151</v>
      </c>
      <c r="C11" s="47"/>
    </row>
    <row r="12" spans="1:3" ht="30" customHeight="1" x14ac:dyDescent="0.25">
      <c r="A12" s="5" t="s">
        <v>9</v>
      </c>
      <c r="B12" s="47" t="s">
        <v>151</v>
      </c>
      <c r="C12" s="47"/>
    </row>
    <row r="13" spans="1:3" x14ac:dyDescent="0.25">
      <c r="A13" s="5" t="s">
        <v>10</v>
      </c>
      <c r="B13" s="47" t="s">
        <v>151</v>
      </c>
      <c r="C13" s="47"/>
    </row>
    <row r="14" spans="1:3" x14ac:dyDescent="0.25">
      <c r="A14" s="5" t="s">
        <v>11</v>
      </c>
      <c r="B14" s="47" t="s">
        <v>151</v>
      </c>
      <c r="C14" s="47"/>
    </row>
    <row r="15" spans="1:3" x14ac:dyDescent="0.25">
      <c r="A15" s="5" t="s">
        <v>145</v>
      </c>
      <c r="B15" s="47" t="s">
        <v>151</v>
      </c>
      <c r="C15" s="47"/>
    </row>
    <row r="16" spans="1:3" x14ac:dyDescent="0.25">
      <c r="A16" s="5" t="s">
        <v>12</v>
      </c>
      <c r="B16" s="47" t="s">
        <v>151</v>
      </c>
      <c r="C16" s="47"/>
    </row>
    <row r="17" spans="1:3" ht="15" customHeight="1" x14ac:dyDescent="0.25">
      <c r="A17" s="5" t="s">
        <v>13</v>
      </c>
      <c r="B17" s="48" t="s">
        <v>103</v>
      </c>
      <c r="C17" s="48"/>
    </row>
    <row r="18" spans="1:3" x14ac:dyDescent="0.25">
      <c r="A18" s="5" t="s">
        <v>15</v>
      </c>
      <c r="B18" s="47" t="s">
        <v>151</v>
      </c>
      <c r="C18" s="47"/>
    </row>
    <row r="19" spans="1:3" ht="18.75" customHeight="1" x14ac:dyDescent="0.25">
      <c r="A19" s="5" t="s">
        <v>16</v>
      </c>
      <c r="B19" s="47" t="s">
        <v>151</v>
      </c>
      <c r="C19" s="47"/>
    </row>
    <row r="20" spans="1:3" x14ac:dyDescent="0.25">
      <c r="A20" s="5" t="s">
        <v>133</v>
      </c>
      <c r="B20" s="47" t="s">
        <v>151</v>
      </c>
      <c r="C20" s="47"/>
    </row>
    <row r="21" spans="1:3" ht="17.25" customHeight="1" x14ac:dyDescent="0.25">
      <c r="A21" s="5" t="s">
        <v>17</v>
      </c>
      <c r="B21" s="47" t="s">
        <v>151</v>
      </c>
      <c r="C21" s="47"/>
    </row>
    <row r="22" spans="1:3" x14ac:dyDescent="0.25">
      <c r="A22" s="43" t="s">
        <v>19</v>
      </c>
      <c r="B22" s="61" t="s">
        <v>161</v>
      </c>
      <c r="C22" s="61"/>
    </row>
    <row r="23" spans="1:3" x14ac:dyDescent="0.25">
      <c r="A23" s="27" t="s">
        <v>20</v>
      </c>
      <c r="B23" s="60" t="s">
        <v>162</v>
      </c>
      <c r="C23" s="59"/>
    </row>
    <row r="24" spans="1:3" x14ac:dyDescent="0.25">
      <c r="A24" s="27" t="s">
        <v>21</v>
      </c>
      <c r="B24" s="60" t="s">
        <v>163</v>
      </c>
      <c r="C24" s="59"/>
    </row>
    <row r="25" spans="1:3" x14ac:dyDescent="0.25">
      <c r="A25" s="53" t="s">
        <v>147</v>
      </c>
      <c r="B25" s="59" t="s">
        <v>168</v>
      </c>
      <c r="C25" s="55"/>
    </row>
    <row r="26" spans="1:3" x14ac:dyDescent="0.25">
      <c r="A26" s="53"/>
      <c r="B26" s="55"/>
      <c r="C26" s="55"/>
    </row>
    <row r="27" spans="1:3" ht="100.5" customHeight="1" x14ac:dyDescent="0.25">
      <c r="A27" s="53"/>
      <c r="B27" s="55"/>
      <c r="C27" s="55"/>
    </row>
    <row r="28" spans="1:3" x14ac:dyDescent="0.25">
      <c r="A28" s="27" t="s">
        <v>23</v>
      </c>
      <c r="B28" s="44" t="s">
        <v>160</v>
      </c>
      <c r="C28" s="45"/>
    </row>
    <row r="29" spans="1:3" x14ac:dyDescent="0.25">
      <c r="A29" s="27" t="s">
        <v>24</v>
      </c>
      <c r="B29" s="47">
        <v>79938897</v>
      </c>
      <c r="C29" s="47"/>
    </row>
    <row r="30" spans="1:3" x14ac:dyDescent="0.25">
      <c r="A30" s="43" t="s">
        <v>25</v>
      </c>
      <c r="B30" s="56" t="s">
        <v>169</v>
      </c>
      <c r="C30" s="56"/>
    </row>
    <row r="31" spans="1:3" x14ac:dyDescent="0.25">
      <c r="A31" s="27" t="s">
        <v>134</v>
      </c>
      <c r="B31" s="55" t="s">
        <v>164</v>
      </c>
      <c r="C31" s="55"/>
    </row>
    <row r="32" spans="1:3" x14ac:dyDescent="0.25">
      <c r="A32" s="27" t="s">
        <v>26</v>
      </c>
      <c r="B32" s="57" t="s">
        <v>165</v>
      </c>
      <c r="C32" s="58"/>
    </row>
    <row r="33" spans="1:3" x14ac:dyDescent="0.25">
      <c r="A33" s="5" t="s">
        <v>27</v>
      </c>
      <c r="B33" s="54" t="s">
        <v>166</v>
      </c>
      <c r="C33" s="54"/>
    </row>
    <row r="34" spans="1:3" ht="45" x14ac:dyDescent="0.25">
      <c r="A34" s="5" t="s">
        <v>135</v>
      </c>
      <c r="B34" s="54" t="s">
        <v>167</v>
      </c>
      <c r="C34" s="47"/>
    </row>
    <row r="37" spans="1:3" ht="15" customHeight="1" x14ac:dyDescent="0.25"/>
    <row r="38" spans="1:3" ht="15" customHeight="1" x14ac:dyDescent="0.25"/>
    <row r="45" spans="1:3" ht="15" customHeight="1" x14ac:dyDescent="0.25"/>
    <row r="50" spans="6:6" ht="18" customHeight="1" x14ac:dyDescent="0.25"/>
    <row r="53" spans="6:6" x14ac:dyDescent="0.25">
      <c r="F53" s="4"/>
    </row>
    <row r="54" spans="6:6" x14ac:dyDescent="0.25">
      <c r="F54" s="4"/>
    </row>
    <row r="55" spans="6:6" x14ac:dyDescent="0.25">
      <c r="F55" s="4"/>
    </row>
    <row r="66" ht="36" customHeight="1" x14ac:dyDescent="0.25"/>
    <row r="78" ht="33.75" customHeight="1" x14ac:dyDescent="0.25"/>
    <row r="79" ht="33.75" customHeight="1" x14ac:dyDescent="0.25"/>
    <row r="80" ht="33.75" customHeight="1" x14ac:dyDescent="0.25"/>
  </sheetData>
  <dataConsolidate/>
  <mergeCells count="33">
    <mergeCell ref="B25:C27"/>
    <mergeCell ref="B24:C24"/>
    <mergeCell ref="B23:C23"/>
    <mergeCell ref="B22:C22"/>
    <mergeCell ref="B11:C11"/>
    <mergeCell ref="B12:C12"/>
    <mergeCell ref="B13:C13"/>
    <mergeCell ref="B14:C14"/>
    <mergeCell ref="B21:C21"/>
    <mergeCell ref="B15:C15"/>
    <mergeCell ref="B16:C16"/>
    <mergeCell ref="B34:C34"/>
    <mergeCell ref="B33:C33"/>
    <mergeCell ref="B31:C31"/>
    <mergeCell ref="B30:C30"/>
    <mergeCell ref="B29:C29"/>
    <mergeCell ref="B32:C32"/>
    <mergeCell ref="B28:C28"/>
    <mergeCell ref="A1:C1"/>
    <mergeCell ref="B20:C20"/>
    <mergeCell ref="B17:C17"/>
    <mergeCell ref="B7:C7"/>
    <mergeCell ref="B18:C18"/>
    <mergeCell ref="B19:C19"/>
    <mergeCell ref="B2:C2"/>
    <mergeCell ref="B3:C3"/>
    <mergeCell ref="B4:C4"/>
    <mergeCell ref="B5:C5"/>
    <mergeCell ref="A25:A27"/>
    <mergeCell ref="B6:C6"/>
    <mergeCell ref="B8:C8"/>
    <mergeCell ref="B9:C9"/>
    <mergeCell ref="B10:C10"/>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3">
        <x14:dataValidation type="list" allowBlank="1" showInputMessage="1" showErrorMessage="1" xr:uid="{F90C730C-89E0-470E-9D05-8F1740F3A538}">
          <x14:formula1>
            <xm:f>Hoja2!$H$2:$H$5</xm:f>
          </x14:formula1>
          <xm:sqref>B17:C17</xm:sqref>
        </x14:dataValidation>
        <x14:dataValidation type="list" allowBlank="1" showInputMessage="1" showErrorMessage="1" xr:uid="{E4219A2B-3323-48C8-8CC9-A0539EDCD90D}">
          <x14:formula1>
            <xm:f>Hoja2!$K$1:$K$2</xm:f>
          </x14:formula1>
          <xm:sqref>B6:C6</xm:sqref>
        </x14:dataValidation>
        <x14:dataValidation type="list" allowBlank="1" showInputMessage="1" showErrorMessage="1" xr:uid="{F3F17078-17F3-4979-B388-4480F4297950}">
          <x14:formula1>
            <xm:f>Hoja2!$L$1:$L$13</xm:f>
          </x14:formula1>
          <xm:sqref>B7:C7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BF33DD-9324-4C58-AE69-FBBA2C2A8171}">
  <sheetPr codeName="Hoja2">
    <tabColor theme="3" tint="-0.499984740745262"/>
  </sheetPr>
  <dimension ref="A1:C50"/>
  <sheetViews>
    <sheetView zoomScale="85" zoomScaleNormal="85" workbookViewId="0">
      <selection activeCell="B24" sqref="B24:C24"/>
    </sheetView>
  </sheetViews>
  <sheetFormatPr baseColWidth="10" defaultColWidth="0" defaultRowHeight="15" x14ac:dyDescent="0.25"/>
  <cols>
    <col min="1" max="1" width="49.7109375" customWidth="1"/>
    <col min="2" max="2" width="31.42578125" customWidth="1"/>
    <col min="3" max="3" width="90.28515625" customWidth="1"/>
    <col min="4" max="16384" width="11.42578125" hidden="1"/>
  </cols>
  <sheetData>
    <row r="1" spans="1:3" ht="18.75" x14ac:dyDescent="0.25">
      <c r="A1" s="81" t="s">
        <v>28</v>
      </c>
      <c r="B1" s="81"/>
      <c r="C1" s="81"/>
    </row>
    <row r="2" spans="1:3" ht="15.75" customHeight="1" x14ac:dyDescent="0.25">
      <c r="A2" s="20" t="s">
        <v>29</v>
      </c>
      <c r="B2" s="71" t="s">
        <v>170</v>
      </c>
      <c r="C2" s="72"/>
    </row>
    <row r="3" spans="1:3" s="2" customFormat="1" x14ac:dyDescent="0.25">
      <c r="A3" s="5" t="s">
        <v>1</v>
      </c>
      <c r="B3" s="47" t="str">
        <f>'AUTOS  NOTA 322'!B2:C2</f>
        <v>11001 31 03 043 2023 00441 00</v>
      </c>
      <c r="C3" s="47"/>
    </row>
    <row r="4" spans="1:3" s="2" customFormat="1" x14ac:dyDescent="0.25">
      <c r="A4" s="5" t="s">
        <v>2</v>
      </c>
      <c r="B4" s="47" t="str">
        <f>'AUTOS  NOTA 322'!B3:C3</f>
        <v>CUARENTA Y TRES (43) CIVIL DEL CIRCUITO DE BOGOTÁ D.C.</v>
      </c>
      <c r="C4" s="47"/>
    </row>
    <row r="5" spans="1:3" s="2" customFormat="1" x14ac:dyDescent="0.25">
      <c r="A5" s="5" t="s">
        <v>3</v>
      </c>
      <c r="B5" s="47" t="str">
        <f>'AUTOS  NOTA 322'!B4:C4</f>
        <v>ALLIANZ SEGUROS S.A.</v>
      </c>
      <c r="C5" s="47"/>
    </row>
    <row r="6" spans="1:3" s="2" customFormat="1" x14ac:dyDescent="0.25">
      <c r="A6" s="5" t="s">
        <v>4</v>
      </c>
      <c r="B6" s="47" t="str">
        <f>'AUTOS  NOTA 322'!B5:C5</f>
        <v>ANDRÉS EDUARDO GIRALDO TORRES</v>
      </c>
      <c r="C6" s="47"/>
    </row>
    <row r="7" spans="1:3" s="2" customFormat="1" x14ac:dyDescent="0.25">
      <c r="A7" s="5" t="s">
        <v>5</v>
      </c>
      <c r="B7" s="47" t="str">
        <f>'AUTOS  NOTA 322'!B6:C6</f>
        <v>DEMANDA DIRECTA</v>
      </c>
      <c r="C7" s="47"/>
    </row>
    <row r="8" spans="1:3" s="2" customFormat="1" x14ac:dyDescent="0.25">
      <c r="A8" s="30" t="s">
        <v>119</v>
      </c>
      <c r="B8" s="47" t="str">
        <f>'AUTOS  NOTA 322'!B7:C8</f>
        <v>NO APLICA</v>
      </c>
      <c r="C8" s="47"/>
    </row>
    <row r="9" spans="1:3" x14ac:dyDescent="0.25">
      <c r="A9" s="20" t="s">
        <v>30</v>
      </c>
      <c r="B9" s="47">
        <v>22724498</v>
      </c>
      <c r="C9" s="47"/>
    </row>
    <row r="10" spans="1:3" x14ac:dyDescent="0.25">
      <c r="A10" s="20" t="s">
        <v>22</v>
      </c>
      <c r="B10" s="47" t="s">
        <v>131</v>
      </c>
      <c r="C10" s="47"/>
    </row>
    <row r="11" spans="1:3" x14ac:dyDescent="0.25">
      <c r="A11" s="20" t="s">
        <v>31</v>
      </c>
      <c r="B11" s="64">
        <v>169899999</v>
      </c>
      <c r="C11" s="65"/>
    </row>
    <row r="12" spans="1:3" x14ac:dyDescent="0.25">
      <c r="A12" s="20" t="s">
        <v>137</v>
      </c>
      <c r="B12" s="64">
        <v>0</v>
      </c>
      <c r="C12" s="65"/>
    </row>
    <row r="13" spans="1:3" x14ac:dyDescent="0.25">
      <c r="A13" s="20" t="s">
        <v>32</v>
      </c>
      <c r="B13" s="44" t="s">
        <v>94</v>
      </c>
      <c r="C13" s="45"/>
    </row>
    <row r="14" spans="1:3" x14ac:dyDescent="0.25">
      <c r="A14" s="20" t="s">
        <v>33</v>
      </c>
      <c r="B14" s="48" t="s">
        <v>171</v>
      </c>
      <c r="C14" s="47"/>
    </row>
    <row r="15" spans="1:3" x14ac:dyDescent="0.25">
      <c r="A15" s="20" t="s">
        <v>34</v>
      </c>
      <c r="B15" s="47" t="s">
        <v>35</v>
      </c>
      <c r="C15" s="47"/>
    </row>
    <row r="16" spans="1:3" x14ac:dyDescent="0.25">
      <c r="A16" s="20" t="s">
        <v>36</v>
      </c>
      <c r="B16" s="47" t="s">
        <v>35</v>
      </c>
      <c r="C16" s="47"/>
    </row>
    <row r="17" spans="1:3" x14ac:dyDescent="0.25">
      <c r="A17" s="68" t="s">
        <v>37</v>
      </c>
      <c r="B17" s="47" t="s">
        <v>38</v>
      </c>
      <c r="C17" s="47"/>
    </row>
    <row r="18" spans="1:3" x14ac:dyDescent="0.25">
      <c r="A18" s="69"/>
      <c r="B18" s="10" t="s">
        <v>39</v>
      </c>
      <c r="C18" s="10" t="s">
        <v>40</v>
      </c>
    </row>
    <row r="19" spans="1:3" x14ac:dyDescent="0.25">
      <c r="A19" s="69"/>
      <c r="B19" s="6" t="s">
        <v>144</v>
      </c>
      <c r="C19" s="6"/>
    </row>
    <row r="20" spans="1:3" x14ac:dyDescent="0.25">
      <c r="A20" s="69"/>
      <c r="B20" s="6"/>
      <c r="C20" s="6"/>
    </row>
    <row r="21" spans="1:3" x14ac:dyDescent="0.25">
      <c r="A21" s="70"/>
      <c r="B21" s="6"/>
      <c r="C21" s="6"/>
    </row>
    <row r="22" spans="1:3" x14ac:dyDescent="0.25">
      <c r="A22" s="20" t="s">
        <v>41</v>
      </c>
      <c r="B22" s="47"/>
      <c r="C22" s="47"/>
    </row>
    <row r="23" spans="1:3" x14ac:dyDescent="0.25">
      <c r="A23" s="20" t="s">
        <v>42</v>
      </c>
      <c r="B23" s="71"/>
      <c r="C23" s="72"/>
    </row>
    <row r="24" spans="1:3" x14ac:dyDescent="0.25">
      <c r="A24" s="20" t="s">
        <v>43</v>
      </c>
      <c r="B24" s="47" t="s">
        <v>97</v>
      </c>
      <c r="C24" s="47"/>
    </row>
    <row r="25" spans="1:3" x14ac:dyDescent="0.25">
      <c r="A25" s="20" t="s">
        <v>44</v>
      </c>
      <c r="B25" s="47"/>
      <c r="C25" s="47"/>
    </row>
    <row r="26" spans="1:3" x14ac:dyDescent="0.25">
      <c r="A26" s="20" t="s">
        <v>46</v>
      </c>
      <c r="B26" s="47"/>
      <c r="C26" s="47"/>
    </row>
    <row r="27" spans="1:3" x14ac:dyDescent="0.25">
      <c r="A27" s="19" t="s">
        <v>47</v>
      </c>
      <c r="B27" s="47"/>
      <c r="C27" s="47"/>
    </row>
    <row r="28" spans="1:3" x14ac:dyDescent="0.25">
      <c r="A28" s="73" t="s">
        <v>48</v>
      </c>
      <c r="B28" s="73"/>
      <c r="C28" s="73"/>
    </row>
    <row r="29" spans="1:3" x14ac:dyDescent="0.25">
      <c r="A29" s="66" t="s">
        <v>49</v>
      </c>
      <c r="B29" s="67"/>
      <c r="C29" s="11"/>
    </row>
    <row r="30" spans="1:3" x14ac:dyDescent="0.25">
      <c r="A30" s="66" t="s">
        <v>50</v>
      </c>
      <c r="B30" s="67"/>
      <c r="C30" s="11"/>
    </row>
    <row r="31" spans="1:3" x14ac:dyDescent="0.25">
      <c r="A31" s="66" t="s">
        <v>51</v>
      </c>
      <c r="B31" s="67"/>
      <c r="C31" s="12"/>
    </row>
    <row r="32" spans="1:3" x14ac:dyDescent="0.25">
      <c r="A32" s="66" t="s">
        <v>52</v>
      </c>
      <c r="B32" s="67"/>
      <c r="C32" s="11"/>
    </row>
    <row r="33" spans="1:3" x14ac:dyDescent="0.25">
      <c r="A33" s="66" t="s">
        <v>53</v>
      </c>
      <c r="B33" s="67"/>
      <c r="C33" s="11"/>
    </row>
    <row r="34" spans="1:3" x14ac:dyDescent="0.25">
      <c r="A34" s="66" t="s">
        <v>54</v>
      </c>
      <c r="B34" s="67"/>
      <c r="C34" s="13"/>
    </row>
    <row r="35" spans="1:3" x14ac:dyDescent="0.25">
      <c r="A35" s="62" t="s">
        <v>55</v>
      </c>
      <c r="B35" s="63"/>
      <c r="C35" s="14"/>
    </row>
    <row r="36" spans="1:3" x14ac:dyDescent="0.25">
      <c r="A36" s="62" t="s">
        <v>56</v>
      </c>
      <c r="B36" s="63"/>
      <c r="C36" s="15"/>
    </row>
    <row r="37" spans="1:3" x14ac:dyDescent="0.25">
      <c r="A37" s="74" t="s">
        <v>57</v>
      </c>
      <c r="B37" s="75"/>
      <c r="C37" s="15"/>
    </row>
    <row r="38" spans="1:3" x14ac:dyDescent="0.25">
      <c r="A38" s="76"/>
      <c r="B38" s="77"/>
      <c r="C38" s="15"/>
    </row>
    <row r="39" spans="1:3" x14ac:dyDescent="0.25">
      <c r="A39" s="78"/>
      <c r="B39" s="79"/>
      <c r="C39" s="15"/>
    </row>
    <row r="40" spans="1:3" x14ac:dyDescent="0.25">
      <c r="A40" s="80" t="s">
        <v>58</v>
      </c>
      <c r="B40" s="80"/>
      <c r="C40" s="80"/>
    </row>
    <row r="41" spans="1:3" x14ac:dyDescent="0.25">
      <c r="A41" s="17" t="s">
        <v>59</v>
      </c>
      <c r="B41" s="18"/>
      <c r="C41" s="15"/>
    </row>
    <row r="42" spans="1:3" x14ac:dyDescent="0.25">
      <c r="A42" s="62" t="s">
        <v>60</v>
      </c>
      <c r="B42" s="63"/>
      <c r="C42" s="15"/>
    </row>
    <row r="43" spans="1:3" x14ac:dyDescent="0.25">
      <c r="A43" s="62" t="s">
        <v>61</v>
      </c>
      <c r="B43" s="63"/>
      <c r="C43" s="15"/>
    </row>
    <row r="44" spans="1:3" x14ac:dyDescent="0.25">
      <c r="A44" s="17" t="s">
        <v>62</v>
      </c>
      <c r="B44" s="18"/>
      <c r="C44" s="15"/>
    </row>
    <row r="45" spans="1:3" x14ac:dyDescent="0.25">
      <c r="A45" s="17" t="s">
        <v>63</v>
      </c>
      <c r="B45" s="18"/>
      <c r="C45" s="15"/>
    </row>
    <row r="46" spans="1:3" x14ac:dyDescent="0.25">
      <c r="A46" s="62" t="s">
        <v>64</v>
      </c>
      <c r="B46" s="63"/>
      <c r="C46" s="15"/>
    </row>
    <row r="47" spans="1:3" x14ac:dyDescent="0.25">
      <c r="A47" s="17" t="s">
        <v>65</v>
      </c>
      <c r="B47" s="16"/>
      <c r="C47" s="15"/>
    </row>
    <row r="48" spans="1:3" x14ac:dyDescent="0.25">
      <c r="A48" s="62" t="s">
        <v>66</v>
      </c>
      <c r="B48" s="63"/>
      <c r="C48" s="15"/>
    </row>
    <row r="49" spans="1:3" x14ac:dyDescent="0.25">
      <c r="A49" s="62" t="s">
        <v>67</v>
      </c>
      <c r="B49" s="63"/>
      <c r="C49" s="15"/>
    </row>
    <row r="50" spans="1:3" x14ac:dyDescent="0.25">
      <c r="A50" s="62" t="s">
        <v>57</v>
      </c>
      <c r="B50" s="63"/>
      <c r="C50" s="15"/>
    </row>
  </sheetData>
  <mergeCells count="41">
    <mergeCell ref="A1:C1"/>
    <mergeCell ref="B9:C9"/>
    <mergeCell ref="B10:C10"/>
    <mergeCell ref="B13:C13"/>
    <mergeCell ref="B14:C14"/>
    <mergeCell ref="B3:C3"/>
    <mergeCell ref="B4:C4"/>
    <mergeCell ref="B5:C5"/>
    <mergeCell ref="B6:C6"/>
    <mergeCell ref="B7:C7"/>
    <mergeCell ref="B2:C2"/>
    <mergeCell ref="B8:C8"/>
    <mergeCell ref="B25:C25"/>
    <mergeCell ref="B26:C26"/>
    <mergeCell ref="B27:C27"/>
    <mergeCell ref="A28:C28"/>
    <mergeCell ref="A49:B49"/>
    <mergeCell ref="A37:B39"/>
    <mergeCell ref="A40:C40"/>
    <mergeCell ref="A42:B42"/>
    <mergeCell ref="A43:B43"/>
    <mergeCell ref="A31:B31"/>
    <mergeCell ref="A32:B32"/>
    <mergeCell ref="A33:B33"/>
    <mergeCell ref="A36:B36"/>
    <mergeCell ref="A50:B50"/>
    <mergeCell ref="B11:C11"/>
    <mergeCell ref="A46:B46"/>
    <mergeCell ref="A48:B48"/>
    <mergeCell ref="A29:B29"/>
    <mergeCell ref="A30:B30"/>
    <mergeCell ref="B24:C24"/>
    <mergeCell ref="B15:C15"/>
    <mergeCell ref="B16:C16"/>
    <mergeCell ref="A17:A21"/>
    <mergeCell ref="B17:C17"/>
    <mergeCell ref="B22:C22"/>
    <mergeCell ref="B23:C23"/>
    <mergeCell ref="A34:B34"/>
    <mergeCell ref="A35:B35"/>
    <mergeCell ref="B12:C12"/>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DC5DD991-758D-4677-A068-EFC8E3E2210C}">
          <x14:formula1>
            <xm:f>Hoja2!$C$2:$C$4</xm:f>
          </x14:formula1>
          <xm:sqref>B17:C17</xm:sqref>
        </x14:dataValidation>
        <x14:dataValidation type="list" allowBlank="1" showInputMessage="1" showErrorMessage="1" xr:uid="{1ADD4A4E-5643-4A93-B80E-D96E7840C2C3}">
          <x14:formula1>
            <xm:f>Hoja2!$B$1:$B$2</xm:f>
          </x14:formula1>
          <xm:sqref>B27:C27 B15:C16 B22:C23 B25:C25</xm:sqref>
        </x14:dataValidation>
        <x14:dataValidation type="list" allowBlank="1" showInputMessage="1" showErrorMessage="1" xr:uid="{78881ADD-F402-405C-A447-4F5306B17914}">
          <x14:formula1>
            <xm:f>Hoja2!$E$2:$E$8</xm:f>
          </x14:formula1>
          <xm:sqref>B24:C24</xm:sqref>
        </x14:dataValidation>
        <x14:dataValidation type="list" allowBlank="1" showInputMessage="1" showErrorMessage="1" xr:uid="{07F32C26-B03B-45CB-8512-80C5ED13DA30}">
          <x14:formula1>
            <xm:f>Hoja2!$L$1:$L$13</xm:f>
          </x14:formula1>
          <xm:sqref>B10:C10</xm:sqref>
        </x14:dataValidation>
        <x14:dataValidation type="list" allowBlank="1" showInputMessage="1" showErrorMessage="1" xr:uid="{7EB01D08-957F-40A9-A09A-6C20688E3E0A}">
          <x14:formula1>
            <xm:f>Hoja2!$M$1:$M$3</xm:f>
          </x14:formula1>
          <xm:sqref>B13:C13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A30C24-DF4A-4737-B6C0-E720732AACE8}">
  <sheetPr codeName="Hoja3">
    <tabColor theme="3" tint="-0.499984740745262"/>
  </sheetPr>
  <dimension ref="A1:I44"/>
  <sheetViews>
    <sheetView tabSelected="1" topLeftCell="A19" zoomScale="115" zoomScaleNormal="115" workbookViewId="0">
      <selection activeCell="B28" sqref="B28"/>
    </sheetView>
  </sheetViews>
  <sheetFormatPr baseColWidth="10" defaultColWidth="0" defaultRowHeight="15" x14ac:dyDescent="0.25"/>
  <cols>
    <col min="1" max="1" width="41.7109375" customWidth="1"/>
    <col min="2" max="2" width="35.28515625" customWidth="1"/>
    <col min="3" max="3" width="54.7109375" customWidth="1"/>
    <col min="4" max="8" width="11.42578125" hidden="1" customWidth="1"/>
    <col min="9" max="9" width="12" hidden="1" customWidth="1"/>
    <col min="10" max="16384" width="11.42578125" hidden="1"/>
  </cols>
  <sheetData>
    <row r="1" spans="1:9" ht="18.75" x14ac:dyDescent="0.25">
      <c r="A1" s="81" t="s">
        <v>68</v>
      </c>
      <c r="B1" s="81"/>
      <c r="C1" s="81"/>
    </row>
    <row r="2" spans="1:9" ht="15" customHeight="1" x14ac:dyDescent="0.25">
      <c r="A2" s="34" t="s">
        <v>29</v>
      </c>
      <c r="B2" s="85" t="str">
        <f>'AUTOS NOTA 321'!B2:C2</f>
        <v xml:space="preserve">SINIESTRO   100697019 LEGIS </v>
      </c>
      <c r="C2" s="86"/>
    </row>
    <row r="3" spans="1:9" x14ac:dyDescent="0.25">
      <c r="A3" s="35" t="s">
        <v>1</v>
      </c>
      <c r="B3" s="100" t="str">
        <f>'AUTOS  NOTA 322'!B2:C2</f>
        <v>11001 31 03 043 2023 00441 00</v>
      </c>
      <c r="C3" s="100"/>
    </row>
    <row r="4" spans="1:9" x14ac:dyDescent="0.25">
      <c r="A4" s="35" t="s">
        <v>2</v>
      </c>
      <c r="B4" s="100" t="str">
        <f>'AUTOS  NOTA 322'!B3:C3</f>
        <v>CUARENTA Y TRES (43) CIVIL DEL CIRCUITO DE BOGOTÁ D.C.</v>
      </c>
      <c r="C4" s="100"/>
    </row>
    <row r="5" spans="1:9" x14ac:dyDescent="0.25">
      <c r="A5" s="35" t="s">
        <v>3</v>
      </c>
      <c r="B5" s="100" t="str">
        <f>'AUTOS  NOTA 322'!B4:C4</f>
        <v>ALLIANZ SEGUROS S.A.</v>
      </c>
      <c r="C5" s="100"/>
    </row>
    <row r="6" spans="1:9" ht="15" customHeight="1" x14ac:dyDescent="0.25">
      <c r="A6" s="35" t="s">
        <v>4</v>
      </c>
      <c r="B6" s="100" t="str">
        <f>'AUTOS  NOTA 322'!B5:C5</f>
        <v>ANDRÉS EDUARDO GIRALDO TORRES</v>
      </c>
      <c r="C6" s="100"/>
    </row>
    <row r="7" spans="1:9" x14ac:dyDescent="0.25">
      <c r="A7" s="35" t="s">
        <v>5</v>
      </c>
      <c r="B7" s="100" t="str">
        <f>'AUTOS  NOTA 322'!B6:C6</f>
        <v>DEMANDA DIRECTA</v>
      </c>
      <c r="C7" s="100"/>
    </row>
    <row r="8" spans="1:9" x14ac:dyDescent="0.25">
      <c r="A8" s="37" t="s">
        <v>119</v>
      </c>
      <c r="B8" s="100" t="str">
        <f>'AUTOS  NOTA 322'!B7:C8</f>
        <v>NO APLICA</v>
      </c>
      <c r="C8" s="100"/>
    </row>
    <row r="9" spans="1:9" ht="30" x14ac:dyDescent="0.25">
      <c r="A9" s="35" t="s">
        <v>69</v>
      </c>
      <c r="B9" s="98">
        <f>SUM(C11,C12,C14,C15,C17)</f>
        <v>280917692</v>
      </c>
      <c r="C9" s="99"/>
    </row>
    <row r="10" spans="1:9" x14ac:dyDescent="0.25">
      <c r="A10" s="101" t="s">
        <v>70</v>
      </c>
      <c r="B10" s="90" t="s">
        <v>71</v>
      </c>
      <c r="C10" s="91"/>
    </row>
    <row r="11" spans="1:9" x14ac:dyDescent="0.25">
      <c r="A11" s="101"/>
      <c r="B11" s="36" t="s">
        <v>174</v>
      </c>
      <c r="C11" s="31">
        <v>169899999</v>
      </c>
    </row>
    <row r="12" spans="1:9" x14ac:dyDescent="0.25">
      <c r="A12" s="101"/>
      <c r="B12" s="36" t="s">
        <v>175</v>
      </c>
      <c r="C12" s="31">
        <v>111017693</v>
      </c>
    </row>
    <row r="13" spans="1:9" x14ac:dyDescent="0.25">
      <c r="A13" s="101"/>
      <c r="B13" s="90"/>
      <c r="C13" s="91"/>
    </row>
    <row r="14" spans="1:9" x14ac:dyDescent="0.25">
      <c r="A14" s="101"/>
      <c r="B14" s="36" t="s">
        <v>116</v>
      </c>
      <c r="C14" s="39"/>
    </row>
    <row r="15" spans="1:9" x14ac:dyDescent="0.25">
      <c r="A15" s="101"/>
      <c r="B15" s="36" t="s">
        <v>117</v>
      </c>
      <c r="C15" s="39"/>
      <c r="E15" t="s">
        <v>75</v>
      </c>
      <c r="F15" s="22">
        <v>0.7</v>
      </c>
    </row>
    <row r="16" spans="1:9" x14ac:dyDescent="0.25">
      <c r="A16" s="101"/>
      <c r="B16" s="90" t="s">
        <v>76</v>
      </c>
      <c r="C16" s="91"/>
      <c r="E16" t="s">
        <v>77</v>
      </c>
      <c r="F16" s="23">
        <v>0.3</v>
      </c>
      <c r="I16" s="25"/>
    </row>
    <row r="17" spans="1:9" x14ac:dyDescent="0.25">
      <c r="A17" s="101"/>
      <c r="B17" s="36"/>
      <c r="C17" s="40"/>
      <c r="F17" s="26"/>
      <c r="I17" s="25"/>
    </row>
    <row r="18" spans="1:9" ht="23.25" customHeight="1" x14ac:dyDescent="0.25">
      <c r="A18" s="38" t="s">
        <v>78</v>
      </c>
      <c r="B18" s="85" t="s">
        <v>77</v>
      </c>
      <c r="C18" s="86"/>
    </row>
    <row r="19" spans="1:9" ht="60" x14ac:dyDescent="0.25">
      <c r="A19" s="35" t="s">
        <v>80</v>
      </c>
      <c r="B19" s="92" t="s">
        <v>172</v>
      </c>
      <c r="C19" s="93"/>
    </row>
    <row r="20" spans="1:9" ht="15" customHeight="1" x14ac:dyDescent="0.25">
      <c r="A20" s="21" t="s">
        <v>81</v>
      </c>
      <c r="B20" s="87">
        <f>((C22+C23+C25+C26+C30+C28+C32+C34+C29+C33)-C37)*C36*C38</f>
        <v>280917692</v>
      </c>
      <c r="C20" s="87"/>
    </row>
    <row r="21" spans="1:9" x14ac:dyDescent="0.25">
      <c r="A21" s="7" t="s">
        <v>82</v>
      </c>
      <c r="B21" s="94" t="s">
        <v>71</v>
      </c>
      <c r="C21" s="95"/>
    </row>
    <row r="22" spans="1:9" x14ac:dyDescent="0.25">
      <c r="A22" s="96"/>
      <c r="B22" s="36" t="s">
        <v>174</v>
      </c>
      <c r="C22" s="31">
        <v>169899999</v>
      </c>
    </row>
    <row r="23" spans="1:9" x14ac:dyDescent="0.25">
      <c r="A23" s="97"/>
      <c r="B23" s="36" t="s">
        <v>175</v>
      </c>
      <c r="C23" s="31">
        <v>111017693</v>
      </c>
    </row>
    <row r="24" spans="1:9" x14ac:dyDescent="0.25">
      <c r="A24" s="97"/>
      <c r="B24" s="90" t="s">
        <v>74</v>
      </c>
      <c r="C24" s="91"/>
    </row>
    <row r="25" spans="1:9" x14ac:dyDescent="0.25">
      <c r="A25" s="97"/>
      <c r="B25" s="36" t="s">
        <v>116</v>
      </c>
      <c r="C25" s="31">
        <v>0</v>
      </c>
    </row>
    <row r="26" spans="1:9" ht="28.9" customHeight="1" x14ac:dyDescent="0.25">
      <c r="A26" s="97"/>
      <c r="B26" s="36" t="s">
        <v>118</v>
      </c>
      <c r="C26" s="31">
        <v>0</v>
      </c>
    </row>
    <row r="27" spans="1:9" x14ac:dyDescent="0.25">
      <c r="A27" s="97"/>
      <c r="B27" s="90" t="s">
        <v>148</v>
      </c>
      <c r="C27" s="91"/>
    </row>
    <row r="28" spans="1:9" x14ac:dyDescent="0.25">
      <c r="A28" s="97"/>
      <c r="B28" s="36" t="s">
        <v>156</v>
      </c>
      <c r="C28" s="31">
        <v>0</v>
      </c>
    </row>
    <row r="29" spans="1:9" x14ac:dyDescent="0.25">
      <c r="A29" s="97"/>
      <c r="B29" s="36" t="s">
        <v>72</v>
      </c>
      <c r="C29" s="31">
        <v>0</v>
      </c>
    </row>
    <row r="30" spans="1:9" x14ac:dyDescent="0.25">
      <c r="A30" s="97"/>
      <c r="B30" s="36" t="s">
        <v>73</v>
      </c>
      <c r="C30" s="31">
        <v>0</v>
      </c>
    </row>
    <row r="31" spans="1:9" x14ac:dyDescent="0.25">
      <c r="A31" s="97"/>
      <c r="B31" s="90" t="s">
        <v>149</v>
      </c>
      <c r="C31" s="91"/>
    </row>
    <row r="32" spans="1:9" x14ac:dyDescent="0.25">
      <c r="A32" s="97"/>
      <c r="B32" s="36"/>
      <c r="C32" s="31"/>
    </row>
    <row r="33" spans="1:3" x14ac:dyDescent="0.25">
      <c r="A33" s="97"/>
      <c r="B33" s="36" t="s">
        <v>72</v>
      </c>
      <c r="C33" s="31">
        <v>0</v>
      </c>
    </row>
    <row r="34" spans="1:3" x14ac:dyDescent="0.25">
      <c r="A34" s="97"/>
      <c r="B34" s="36" t="s">
        <v>73</v>
      </c>
      <c r="C34" s="31">
        <v>0</v>
      </c>
    </row>
    <row r="35" spans="1:3" x14ac:dyDescent="0.25">
      <c r="A35" s="97"/>
      <c r="B35" s="90" t="s">
        <v>136</v>
      </c>
      <c r="C35" s="91"/>
    </row>
    <row r="36" spans="1:3" x14ac:dyDescent="0.25">
      <c r="A36" s="97"/>
      <c r="B36" s="36" t="s">
        <v>152</v>
      </c>
      <c r="C36" s="32">
        <v>1</v>
      </c>
    </row>
    <row r="37" spans="1:3" x14ac:dyDescent="0.25">
      <c r="A37" s="97"/>
      <c r="B37" s="36" t="s">
        <v>137</v>
      </c>
      <c r="C37" s="33">
        <v>0</v>
      </c>
    </row>
    <row r="38" spans="1:3" x14ac:dyDescent="0.25">
      <c r="A38" s="97"/>
      <c r="B38" s="36" t="s">
        <v>155</v>
      </c>
      <c r="C38" s="32">
        <v>1</v>
      </c>
    </row>
    <row r="39" spans="1:3" x14ac:dyDescent="0.25">
      <c r="A39" s="24" t="s">
        <v>83</v>
      </c>
      <c r="B39" s="87">
        <f>IFERROR(B20*(VLOOKUP(B18,E15:F17,2,0)),16666)</f>
        <v>84275307.599999994</v>
      </c>
      <c r="C39" s="87"/>
    </row>
    <row r="40" spans="1:3" ht="93" customHeight="1" x14ac:dyDescent="0.25">
      <c r="A40" s="35" t="s">
        <v>150</v>
      </c>
      <c r="B40" s="88" t="s">
        <v>173</v>
      </c>
      <c r="C40" s="89"/>
    </row>
    <row r="41" spans="1:3" ht="211.5" customHeight="1" x14ac:dyDescent="0.25">
      <c r="A41" s="35" t="s">
        <v>84</v>
      </c>
      <c r="B41" s="83" t="s">
        <v>176</v>
      </c>
      <c r="C41" s="84"/>
    </row>
    <row r="42" spans="1:3" ht="25.9" customHeight="1" x14ac:dyDescent="0.25">
      <c r="A42" s="42" t="s">
        <v>141</v>
      </c>
      <c r="B42" s="42"/>
      <c r="C42" s="42"/>
    </row>
    <row r="43" spans="1:3" x14ac:dyDescent="0.25">
      <c r="A43" s="41" t="s">
        <v>142</v>
      </c>
      <c r="B43" s="82"/>
      <c r="C43" s="82"/>
    </row>
    <row r="44" spans="1:3" ht="40.9" customHeight="1" x14ac:dyDescent="0.25">
      <c r="A44" s="41" t="s">
        <v>140</v>
      </c>
      <c r="B44" s="82"/>
      <c r="C44" s="82"/>
    </row>
  </sheetData>
  <sheetProtection algorithmName="SHA-512" hashValue="Y6jm3BzJbbuYepmmD9/3XgP0/2+e/ibB3vzV4hYGrHAhkuvi6ip1SwTuqosUFefckAFp58z48DWwhwSVsK5n2Q==" saltValue="33C4Qfd9ErFF9CIfv4DgmQ==" spinCount="100000" sheet="1" selectLockedCells="1"/>
  <mergeCells count="27">
    <mergeCell ref="A22:A38"/>
    <mergeCell ref="B9:C9"/>
    <mergeCell ref="A1:C1"/>
    <mergeCell ref="B2:C2"/>
    <mergeCell ref="B16:C16"/>
    <mergeCell ref="B3:C3"/>
    <mergeCell ref="B4:C4"/>
    <mergeCell ref="B5:C5"/>
    <mergeCell ref="B6:C6"/>
    <mergeCell ref="B7:C7"/>
    <mergeCell ref="B8:C8"/>
    <mergeCell ref="B10:C10"/>
    <mergeCell ref="B13:C13"/>
    <mergeCell ref="A10:A17"/>
    <mergeCell ref="B43:C43"/>
    <mergeCell ref="B44:C44"/>
    <mergeCell ref="B41:C41"/>
    <mergeCell ref="B18:C18"/>
    <mergeCell ref="B20:C20"/>
    <mergeCell ref="B40:C40"/>
    <mergeCell ref="B31:C31"/>
    <mergeCell ref="B35:C35"/>
    <mergeCell ref="B39:C39"/>
    <mergeCell ref="B27:C27"/>
    <mergeCell ref="B19:C19"/>
    <mergeCell ref="B21:C21"/>
    <mergeCell ref="B24:C24"/>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CAC97196-B9F5-402C-8FD9-D90BED29B53C}">
          <x14:formula1>
            <xm:f>Hoja2!$F$1:$F$3</xm:f>
          </x14:formula1>
          <xm:sqref>B18</xm:sqref>
        </x14:dataValidation>
        <x14:dataValidation type="list" allowBlank="1" showInputMessage="1" showErrorMessage="1" xr:uid="{814A507A-5710-4929-BC03-18ECACF001DA}">
          <x14:formula1>
            <xm:f>Hoja2!$L$9:$L$13</xm:f>
          </x14:formula1>
          <xm:sqref>B32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D0EF9E-F3AB-4730-8091-3D5558F9A6C1}">
  <sheetPr>
    <tabColor theme="3" tint="-0.499984740745262"/>
  </sheetPr>
  <dimension ref="A1"/>
  <sheetViews>
    <sheetView workbookViewId="0">
      <selection activeCell="I29" sqref="I29"/>
    </sheetView>
  </sheetViews>
  <sheetFormatPr baseColWidth="10" defaultRowHeight="15" x14ac:dyDescent="0.2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DCD96D-CC02-4832-9B6C-FE177A887757}">
  <sheetPr codeName="Hoja4">
    <tabColor theme="3" tint="-0.499984740745262"/>
  </sheetPr>
  <dimension ref="A1:C17"/>
  <sheetViews>
    <sheetView workbookViewId="0">
      <selection activeCell="C28" sqref="C28:C29"/>
    </sheetView>
  </sheetViews>
  <sheetFormatPr baseColWidth="10" defaultColWidth="0" defaultRowHeight="15" x14ac:dyDescent="0.25"/>
  <cols>
    <col min="1" max="1" width="37" customWidth="1"/>
    <col min="2" max="2" width="11.42578125" customWidth="1"/>
    <col min="3" max="3" width="94.42578125" customWidth="1"/>
    <col min="4" max="16384" width="11.42578125" hidden="1"/>
  </cols>
  <sheetData>
    <row r="1" spans="1:3" ht="18.75" x14ac:dyDescent="0.25">
      <c r="A1" s="81" t="s">
        <v>85</v>
      </c>
      <c r="B1" s="81"/>
      <c r="C1" s="81"/>
    </row>
    <row r="2" spans="1:3" x14ac:dyDescent="0.25">
      <c r="A2" s="20" t="s">
        <v>29</v>
      </c>
      <c r="B2" s="71" t="str">
        <f>'AUTOS NOTA 324'!B2:C2</f>
        <v xml:space="preserve">SINIESTRO   100697019 LEGIS </v>
      </c>
      <c r="C2" s="72"/>
    </row>
    <row r="3" spans="1:3" x14ac:dyDescent="0.25">
      <c r="A3" s="5" t="s">
        <v>1</v>
      </c>
      <c r="B3" s="47" t="str">
        <f>'AUTOS  NOTA 322'!B2:C2</f>
        <v>11001 31 03 043 2023 00441 00</v>
      </c>
      <c r="C3" s="47"/>
    </row>
    <row r="4" spans="1:3" x14ac:dyDescent="0.25">
      <c r="A4" s="5" t="s">
        <v>2</v>
      </c>
      <c r="B4" s="47" t="str">
        <f>'AUTOS  NOTA 322'!B3:C3</f>
        <v>CUARENTA Y TRES (43) CIVIL DEL CIRCUITO DE BOGOTÁ D.C.</v>
      </c>
      <c r="C4" s="47"/>
    </row>
    <row r="5" spans="1:3" x14ac:dyDescent="0.25">
      <c r="A5" s="5" t="s">
        <v>3</v>
      </c>
      <c r="B5" s="47" t="str">
        <f>'AUTOS  NOTA 322'!B4:C4</f>
        <v>ALLIANZ SEGUROS S.A.</v>
      </c>
      <c r="C5" s="47"/>
    </row>
    <row r="6" spans="1:3" ht="15" customHeight="1" x14ac:dyDescent="0.25">
      <c r="A6" s="5" t="s">
        <v>4</v>
      </c>
      <c r="B6" s="47" t="str">
        <f>'AUTOS  NOTA 322'!B5:C5</f>
        <v>ANDRÉS EDUARDO GIRALDO TORRES</v>
      </c>
      <c r="C6" s="47"/>
    </row>
    <row r="7" spans="1:3" ht="15" customHeight="1" x14ac:dyDescent="0.25">
      <c r="A7" s="5" t="s">
        <v>5</v>
      </c>
      <c r="B7" s="47" t="str">
        <f>'AUTOS  NOTA 322'!B6:C6</f>
        <v>DEMANDA DIRECTA</v>
      </c>
      <c r="C7" s="47"/>
    </row>
    <row r="8" spans="1:3" ht="15" customHeight="1" x14ac:dyDescent="0.25">
      <c r="A8" s="30" t="s">
        <v>119</v>
      </c>
      <c r="B8" s="47" t="str">
        <f>'AUTOS  NOTA 322'!B7:C8</f>
        <v>NO APLICA</v>
      </c>
      <c r="C8" s="47"/>
    </row>
    <row r="9" spans="1:3" ht="19.149999999999999" customHeight="1" x14ac:dyDescent="0.25">
      <c r="A9" s="5" t="s">
        <v>120</v>
      </c>
      <c r="B9" s="47"/>
      <c r="C9" s="47"/>
    </row>
    <row r="10" spans="1:3" x14ac:dyDescent="0.25">
      <c r="A10" s="7" t="s">
        <v>82</v>
      </c>
      <c r="B10" s="104">
        <f>'AUTOS NOTA 324'!B20:C20</f>
        <v>280917692</v>
      </c>
      <c r="C10" s="104"/>
    </row>
    <row r="11" spans="1:3" x14ac:dyDescent="0.25">
      <c r="A11" s="7" t="s">
        <v>139</v>
      </c>
      <c r="B11" s="105">
        <f>'AUTOS NOTA 324'!B39:C39</f>
        <v>84275307.599999994</v>
      </c>
      <c r="C11" s="47"/>
    </row>
    <row r="12" spans="1:3" ht="30" x14ac:dyDescent="0.25">
      <c r="A12" s="7" t="s">
        <v>86</v>
      </c>
      <c r="B12" s="102"/>
      <c r="C12" s="103"/>
    </row>
    <row r="13" spans="1:3" ht="45" x14ac:dyDescent="0.25">
      <c r="A13" s="5" t="s">
        <v>87</v>
      </c>
      <c r="B13" s="47"/>
      <c r="C13" s="47"/>
    </row>
    <row r="14" spans="1:3" ht="45" x14ac:dyDescent="0.25">
      <c r="A14" s="5" t="s">
        <v>88</v>
      </c>
      <c r="B14" s="47"/>
      <c r="C14" s="47"/>
    </row>
    <row r="15" spans="1:3" x14ac:dyDescent="0.25">
      <c r="A15" s="5" t="s">
        <v>89</v>
      </c>
      <c r="B15" s="6"/>
      <c r="C15" s="6"/>
    </row>
    <row r="16" spans="1:3" x14ac:dyDescent="0.25">
      <c r="A16" s="7" t="s">
        <v>90</v>
      </c>
      <c r="B16" s="47"/>
      <c r="C16" s="47"/>
    </row>
    <row r="17" spans="1:3" x14ac:dyDescent="0.25">
      <c r="A17" s="6" t="s">
        <v>91</v>
      </c>
      <c r="B17" s="103"/>
      <c r="C17" s="103"/>
    </row>
  </sheetData>
  <mergeCells count="16">
    <mergeCell ref="B16:C16"/>
    <mergeCell ref="B12:C12"/>
    <mergeCell ref="B17:C17"/>
    <mergeCell ref="B14:C14"/>
    <mergeCell ref="A1:C1"/>
    <mergeCell ref="B7:C7"/>
    <mergeCell ref="B10:C10"/>
    <mergeCell ref="B11:C11"/>
    <mergeCell ref="B13:C13"/>
    <mergeCell ref="B8:C8"/>
    <mergeCell ref="B2:C2"/>
    <mergeCell ref="B3:C3"/>
    <mergeCell ref="B4:C4"/>
    <mergeCell ref="B5:C5"/>
    <mergeCell ref="B6:C6"/>
    <mergeCell ref="B9:C9"/>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D504EE89-BC6D-46DA-B89F-71371E7786AD}">
          <x14:formula1>
            <xm:f>Hoja2!$B$1:$B$2</xm:f>
          </x14:formula1>
          <xm:sqref>B13:C13 B15 B16:C16</xm:sqref>
        </x14:dataValidation>
        <x14:dataValidation type="list" allowBlank="1" showInputMessage="1" showErrorMessage="1" xr:uid="{1D676583-DF8A-4A59-947B-D5D4A912595B}">
          <x14:formula1>
            <xm:f>Hoja2!$N$1:$N$3</xm:f>
          </x14:formula1>
          <xm:sqref>B9:C9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5"/>
  <dimension ref="A1:O13"/>
  <sheetViews>
    <sheetView topLeftCell="G1" workbookViewId="0">
      <selection activeCell="L26" sqref="L26"/>
    </sheetView>
  </sheetViews>
  <sheetFormatPr baseColWidth="10" defaultColWidth="11.42578125" defaultRowHeight="15" x14ac:dyDescent="0.25"/>
  <cols>
    <col min="4" max="4" width="20.28515625" bestFit="1" customWidth="1"/>
    <col min="5" max="5" width="42.7109375" bestFit="1" customWidth="1"/>
    <col min="12" max="12" width="30.7109375" customWidth="1"/>
    <col min="13" max="13" width="16" customWidth="1"/>
  </cols>
  <sheetData>
    <row r="1" spans="1:15" x14ac:dyDescent="0.25">
      <c r="A1" s="9" t="s">
        <v>32</v>
      </c>
      <c r="B1" t="s">
        <v>35</v>
      </c>
      <c r="C1" s="9" t="s">
        <v>37</v>
      </c>
      <c r="D1" s="9" t="s">
        <v>92</v>
      </c>
      <c r="E1" s="3" t="s">
        <v>43</v>
      </c>
      <c r="F1" s="2" t="s">
        <v>75</v>
      </c>
      <c r="G1" s="4">
        <v>0</v>
      </c>
      <c r="H1" t="s">
        <v>13</v>
      </c>
      <c r="I1" t="s">
        <v>93</v>
      </c>
      <c r="K1" t="s">
        <v>121</v>
      </c>
      <c r="L1" s="29" t="s">
        <v>153</v>
      </c>
      <c r="M1" t="s">
        <v>94</v>
      </c>
      <c r="N1" t="s">
        <v>75</v>
      </c>
      <c r="O1" t="s">
        <v>143</v>
      </c>
    </row>
    <row r="2" spans="1:15" x14ac:dyDescent="0.25">
      <c r="A2" t="s">
        <v>94</v>
      </c>
      <c r="B2" t="s">
        <v>45</v>
      </c>
      <c r="C2" t="s">
        <v>95</v>
      </c>
      <c r="D2" s="2" t="s">
        <v>96</v>
      </c>
      <c r="E2" s="1" t="s">
        <v>97</v>
      </c>
      <c r="F2" s="2" t="s">
        <v>79</v>
      </c>
      <c r="G2" s="4">
        <v>0.7</v>
      </c>
      <c r="H2" t="s">
        <v>14</v>
      </c>
      <c r="I2" t="s">
        <v>98</v>
      </c>
      <c r="K2" t="s">
        <v>122</v>
      </c>
      <c r="L2" s="29" t="s">
        <v>123</v>
      </c>
      <c r="M2" t="s">
        <v>99</v>
      </c>
      <c r="N2" t="s">
        <v>77</v>
      </c>
      <c r="O2" t="s">
        <v>45</v>
      </c>
    </row>
    <row r="3" spans="1:15" x14ac:dyDescent="0.25">
      <c r="A3" t="s">
        <v>99</v>
      </c>
      <c r="C3" t="s">
        <v>100</v>
      </c>
      <c r="D3" s="2" t="s">
        <v>101</v>
      </c>
      <c r="E3" s="1" t="s">
        <v>102</v>
      </c>
      <c r="F3" s="2" t="s">
        <v>77</v>
      </c>
      <c r="G3" s="4">
        <v>0.3</v>
      </c>
      <c r="H3" t="s">
        <v>103</v>
      </c>
      <c r="I3" t="s">
        <v>104</v>
      </c>
      <c r="L3" s="29" t="s">
        <v>124</v>
      </c>
      <c r="M3" t="s">
        <v>105</v>
      </c>
      <c r="N3" t="s">
        <v>79</v>
      </c>
    </row>
    <row r="4" spans="1:15" x14ac:dyDescent="0.25">
      <c r="A4" t="s">
        <v>105</v>
      </c>
      <c r="C4" t="s">
        <v>38</v>
      </c>
      <c r="E4" s="1" t="s">
        <v>106</v>
      </c>
      <c r="H4" t="s">
        <v>107</v>
      </c>
      <c r="I4" t="s">
        <v>18</v>
      </c>
      <c r="L4" t="s">
        <v>125</v>
      </c>
    </row>
    <row r="5" spans="1:15" x14ac:dyDescent="0.25">
      <c r="A5" t="s">
        <v>108</v>
      </c>
      <c r="E5" s="1" t="s">
        <v>109</v>
      </c>
      <c r="H5" t="s">
        <v>110</v>
      </c>
      <c r="I5" t="s">
        <v>111</v>
      </c>
      <c r="L5" s="29" t="s">
        <v>126</v>
      </c>
    </row>
    <row r="6" spans="1:15" x14ac:dyDescent="0.25">
      <c r="E6" s="1" t="s">
        <v>112</v>
      </c>
      <c r="I6" t="s">
        <v>113</v>
      </c>
      <c r="L6" s="29" t="s">
        <v>154</v>
      </c>
    </row>
    <row r="7" spans="1:15" x14ac:dyDescent="0.25">
      <c r="E7" s="1" t="s">
        <v>114</v>
      </c>
      <c r="I7" t="s">
        <v>146</v>
      </c>
      <c r="L7" s="29" t="s">
        <v>127</v>
      </c>
    </row>
    <row r="8" spans="1:15" x14ac:dyDescent="0.25">
      <c r="E8" s="1" t="s">
        <v>115</v>
      </c>
      <c r="L8" s="29" t="s">
        <v>148</v>
      </c>
    </row>
    <row r="9" spans="1:15" x14ac:dyDescent="0.25">
      <c r="L9" s="29" t="s">
        <v>128</v>
      </c>
    </row>
    <row r="10" spans="1:15" x14ac:dyDescent="0.25">
      <c r="L10" s="29" t="s">
        <v>129</v>
      </c>
    </row>
    <row r="11" spans="1:15" x14ac:dyDescent="0.25">
      <c r="L11" s="29" t="s">
        <v>130</v>
      </c>
    </row>
    <row r="12" spans="1:15" x14ac:dyDescent="0.25">
      <c r="L12" s="29" t="s">
        <v>131</v>
      </c>
    </row>
    <row r="13" spans="1:15" x14ac:dyDescent="0.25">
      <c r="L13" s="29" t="s">
        <v>151</v>
      </c>
    </row>
  </sheetData>
  <pageMargins left="0.7" right="0.7" top="0.75" bottom="0.75" header="0.3" footer="0.3"/>
  <headerFooter>
    <oddHeader>&amp;C&amp;"Calibri"&amp;10&amp;K000000 Internal&amp;1#_x000D_</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AUTOS  NOTA 322</vt:lpstr>
      <vt:lpstr>AUTOS NOTA 321</vt:lpstr>
      <vt:lpstr>AUTOS NOTA 324</vt:lpstr>
      <vt:lpstr>TASACION </vt:lpstr>
      <vt:lpstr>AUTOS NOTA 325</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Gustavo Fernandez</cp:lastModifiedBy>
  <cp:revision/>
  <dcterms:created xsi:type="dcterms:W3CDTF">2020-12-07T14:41:17Z</dcterms:created>
  <dcterms:modified xsi:type="dcterms:W3CDTF">2024-05-08T20:29:38Z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43847">
    <vt:lpwstr>02092021143847;CE02653;0</vt:lpwstr>
  </property>
  <property fmtid="{D5CDD505-2E9C-101B-9397-08002B2CF9AE}" pid="20" name="OfficeDocumentSecurity_02092021143943">
    <vt:lpwstr>02092021143943;CE02653;0</vt:lpwstr>
  </property>
  <property fmtid="{D5CDD505-2E9C-101B-9397-08002B2CF9AE}" pid="21" name="OfficeDocumentSecurity_02092021144022">
    <vt:lpwstr>02092021144022;CE02653;0</vt:lpwstr>
  </property>
  <property fmtid="{D5CDD505-2E9C-101B-9397-08002B2CF9AE}" pid="22" name="MSIP_Label_863bc15e-e7bf-41c1-bdb3-03882d8a2e2c_Enabled">
    <vt:lpwstr>true</vt:lpwstr>
  </property>
  <property fmtid="{D5CDD505-2E9C-101B-9397-08002B2CF9AE}" pid="23" name="MSIP_Label_863bc15e-e7bf-41c1-bdb3-03882d8a2e2c_SetDate">
    <vt:lpwstr>2023-02-15T12:41:27Z</vt:lpwstr>
  </property>
  <property fmtid="{D5CDD505-2E9C-101B-9397-08002B2CF9AE}" pid="24" name="MSIP_Label_863bc15e-e7bf-41c1-bdb3-03882d8a2e2c_Method">
    <vt:lpwstr>Privileged</vt:lpwstr>
  </property>
  <property fmtid="{D5CDD505-2E9C-101B-9397-08002B2CF9AE}" pid="25" name="MSIP_Label_863bc15e-e7bf-41c1-bdb3-03882d8a2e2c_Name">
    <vt:lpwstr>863bc15e-e7bf-41c1-bdb3-03882d8a2e2c</vt:lpwstr>
  </property>
  <property fmtid="{D5CDD505-2E9C-101B-9397-08002B2CF9AE}" pid="26" name="MSIP_Label_863bc15e-e7bf-41c1-bdb3-03882d8a2e2c_SiteId">
    <vt:lpwstr>6e06e42d-6925-47c6-b9e7-9581c7ca302a</vt:lpwstr>
  </property>
  <property fmtid="{D5CDD505-2E9C-101B-9397-08002B2CF9AE}" pid="27" name="MSIP_Label_863bc15e-e7bf-41c1-bdb3-03882d8a2e2c_ActionId">
    <vt:lpwstr>ecc5e9df-e1db-4698-8463-abf3c56b12d7</vt:lpwstr>
  </property>
  <property fmtid="{D5CDD505-2E9C-101B-9397-08002B2CF9AE}" pid="28" name="MSIP_Label_863bc15e-e7bf-41c1-bdb3-03882d8a2e2c_ContentBits">
    <vt:lpwstr>1</vt:lpwstr>
  </property>
</Properties>
</file>