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FERNANDO\Documents\Documentos Excel\Clientes\ACTUALES\Claudia patricia Gil\Los Vientos\"/>
    </mc:Choice>
  </mc:AlternateContent>
  <xr:revisionPtr revIDLastSave="0" documentId="8_{D577A1CB-8E4F-A446-A7F8-B10A8E1DBB2E}" xr6:coauthVersionLast="47" xr6:coauthVersionMax="47" xr10:uidLastSave="{00000000-0000-0000-0000-000000000000}"/>
  <bookViews>
    <workbookView xWindow="-120" yWindow="-120" windowWidth="20730" windowHeight="11160" xr2:uid="{2B2B63ED-4152-4D88-B938-B1A4396AC72A}"/>
  </bookViews>
  <sheets>
    <sheet name="Hoja1" sheetId="1" r:id="rId1"/>
  </sheets>
  <definedNames>
    <definedName name="_xlnm.Print_Area" localSheetId="0">Hoja1!$A$1:$G$45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G15" i="1"/>
  <c r="D7" i="1"/>
  <c r="G7" i="1"/>
  <c r="G12" i="1"/>
  <c r="G13" i="1"/>
  <c r="F21" i="1"/>
  <c r="G21" i="1"/>
  <c r="F20" i="1"/>
  <c r="G20" i="1"/>
  <c r="G11" i="1"/>
  <c r="G4" i="1"/>
  <c r="G14" i="1"/>
  <c r="G10" i="1"/>
  <c r="F17" i="1"/>
  <c r="G17" i="1"/>
  <c r="F16" i="1"/>
  <c r="G16" i="1"/>
  <c r="G9" i="1"/>
  <c r="G8" i="1"/>
  <c r="G22" i="1"/>
  <c r="G6" i="1"/>
  <c r="G5" i="1"/>
  <c r="G18" i="1"/>
  <c r="G23" i="1"/>
</calcChain>
</file>

<file path=xl/sharedStrings.xml><?xml version="1.0" encoding="utf-8"?>
<sst xmlns="http://schemas.openxmlformats.org/spreadsheetml/2006/main" count="75" uniqueCount="59">
  <si>
    <t>UNID</t>
  </si>
  <si>
    <t>UN</t>
  </si>
  <si>
    <t>DESCRIPCION</t>
  </si>
  <si>
    <t>CANTID.</t>
  </si>
  <si>
    <t>V/R UNIT.</t>
  </si>
  <si>
    <t>V/R TOTAL</t>
  </si>
  <si>
    <t>GL</t>
  </si>
  <si>
    <t>TRANSPORTE PINOS DESDE VIVEROS A CALIMA</t>
  </si>
  <si>
    <t>M3</t>
  </si>
  <si>
    <t>COMPRA TIERRA NEGRA PARA SIEMBRA DE PINOS</t>
  </si>
  <si>
    <t>INSUMOS Y ABONOS PARA SIEMBRA DE PINOS</t>
  </si>
  <si>
    <t>COMPRA DE PINOS DE 0,80 MTS DE ALTURA INICIALMENTE</t>
  </si>
  <si>
    <t>CORTE PINOS DAÑADOS Y DESENRAIZADA</t>
  </si>
  <si>
    <t>SACADA DE SOBRANTES A MANO</t>
  </si>
  <si>
    <t>VALOR MES</t>
  </si>
  <si>
    <r>
      <rPr>
        <b/>
        <sz val="14"/>
        <color theme="1"/>
        <rFont val="Calibri"/>
        <family val="2"/>
        <scheme val="minor"/>
      </rPr>
      <t>INDEMNIZACIÓN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8"/>
        <color rgb="FFFF0000"/>
        <rFont val="Calibri"/>
        <family val="2"/>
        <scheme val="minor"/>
      </rPr>
      <t>( SE TAZA POR EL TIEMPO QUE DEBEMOS ESPERAR OTROS 6 AÑOS, PARA TENERLOS IGUALES)</t>
    </r>
  </si>
  <si>
    <t>SUB TOTAL</t>
  </si>
  <si>
    <t>GRAN TOTAL</t>
  </si>
  <si>
    <t>Nts</t>
  </si>
  <si>
    <t>CAMBIO TIERRA NEGRA, 0.20 MTS Y SIEMBRA GRAMA TALUD TERRENO EN ZONA ENVENENADA</t>
  </si>
  <si>
    <t>M2</t>
  </si>
  <si>
    <t>MANO DE OBRA, APERTURA DE HUECO, LLENADO DE TIERRA, SIMBRA DE PINOS 0.40 X 0.40 X 0.50</t>
  </si>
  <si>
    <t>SACADA CORTES HECHOS POR EL VECINO A MANO</t>
  </si>
  <si>
    <t>PICADA RESIDUOS DE ESTE CORTE Y DESENRAIZADA</t>
  </si>
  <si>
    <t>COMPRA GRAMA, 40% CAMBIO POR ENVENENAMIENTO</t>
  </si>
  <si>
    <t>COMPRA TIERRA NEGRA (M2) PARA REPOSICION EN TERRENO EN SITIO POR ENVENENAMIENTO</t>
  </si>
  <si>
    <t>NOTAS</t>
  </si>
  <si>
    <t>1. -</t>
  </si>
  <si>
    <t xml:space="preserve">Se compran los pinos en vivero, de un tamaño de 0.80, puesto que si se compran en Carton Colombia, (Smurfit Kappa S. A.), </t>
  </si>
  <si>
    <t>se requieren hacer una labor de sembrado, en bolsa mas grande y esperar de 8 a 10 meses para su crecimiento de simbra.</t>
  </si>
  <si>
    <t>lo cual implicaría un mayor valor de mano de obra, bolsas, tierra e insumos, además mayor tiempo para el sembrado.</t>
  </si>
  <si>
    <t>2. -</t>
  </si>
  <si>
    <t>Se compran tierra negra para sembrar los pinos, puesto que se debe hacer un hueco de 0.40 X 0.40 X 0.50 de profundidad.</t>
  </si>
  <si>
    <t>3. -</t>
  </si>
  <si>
    <t>Los pinos y la grama alredeor de esta zona, se encuentra quemada y dañada, para esto se está considerando solo el 40%.</t>
  </si>
  <si>
    <t>4. -</t>
  </si>
  <si>
    <t>Sembrada de pinos nuevos, reponiendo lo dañado.</t>
  </si>
  <si>
    <t>5. -</t>
  </si>
  <si>
    <t>Para poder sembra los pinos nuevos, se requiere cortar y desnraizar los existentes y luego hacer la labor de siembra.</t>
  </si>
  <si>
    <t>6. -</t>
  </si>
  <si>
    <t>Igualmente, una vez cortado los pinos y sacada la raiz, se requiere cortarlos en trozos pequeños para poder transpotralos.</t>
  </si>
  <si>
    <t>7. -</t>
  </si>
  <si>
    <t>La zona de los pinos afectados, que también fueron rociados con veneno, el suelo se afectó con estos producto y se hace</t>
  </si>
  <si>
    <t>necesario repones una parte de la tierra, aproximadamente 20 centimetros para que cresca la nueva grama.</t>
  </si>
  <si>
    <t>8. -</t>
  </si>
  <si>
    <t xml:space="preserve">estos pinos tuvieron un crecimiento durante 6 años, lo cual ya se tazó en los puntos anteriores, pero una vez sembrados, </t>
  </si>
  <si>
    <t xml:space="preserve">se requiere esperar otros 6 años para volverlos a tener como se necontraban y en buen estado. Por ello se debe calcular los </t>
  </si>
  <si>
    <t>9. -</t>
  </si>
  <si>
    <r>
      <t>insumos que nuevamente se tendrían que utilizar durante este tiempo de recuperación.</t>
    </r>
    <r>
      <rPr>
        <b/>
        <sz val="11"/>
        <color rgb="FFFF0000"/>
        <rFont val="Calibri"/>
        <family val="2"/>
        <scheme val="minor"/>
      </rPr>
      <t xml:space="preserve"> (Esto como indemnización)</t>
    </r>
  </si>
  <si>
    <r>
      <t xml:space="preserve">trabajos de mano de obra durante este tiempo, en el cuido y crecimiento de dichos pimos.  </t>
    </r>
    <r>
      <rPr>
        <b/>
        <sz val="11"/>
        <color rgb="FFFF0000"/>
        <rFont val="Calibri"/>
        <family val="2"/>
        <scheme val="minor"/>
      </rPr>
      <t>(Esto como indemnización)</t>
    </r>
  </si>
  <si>
    <r>
      <t>INSUMOS PARA MANTENIMIENTO DE PINOS DURANTE 6 AÑOS HASTA 2024 VALOR MENSUAL.</t>
    </r>
    <r>
      <rPr>
        <b/>
        <sz val="11"/>
        <color rgb="FFFF0000"/>
        <rFont val="Calibri"/>
        <family val="2"/>
        <scheme val="minor"/>
      </rPr>
      <t xml:space="preserve">         (72 meses)</t>
    </r>
  </si>
  <si>
    <r>
      <t xml:space="preserve">MANTENIMIENTO MANO DE OBRA DE PINOS DURANTE 6 AÑOS HASTA 2024 VALOR MENSUAL.        </t>
    </r>
    <r>
      <rPr>
        <b/>
        <sz val="11"/>
        <color rgb="FFFF0000"/>
        <rFont val="Calibri"/>
        <family val="2"/>
        <scheme val="minor"/>
      </rPr>
      <t>(72 meses)</t>
    </r>
  </si>
  <si>
    <r>
      <t xml:space="preserve">MANTENIMIENTO MANO DE OBRA DE PINOS DURANTE 6 AÑOS HASTA 2024 VALOR MENSUAL          </t>
    </r>
    <r>
      <rPr>
        <b/>
        <sz val="11"/>
        <color rgb="FFFF0000"/>
        <rFont val="Calibri"/>
        <family val="2"/>
        <scheme val="minor"/>
      </rPr>
      <t>(72 meses)</t>
    </r>
  </si>
  <si>
    <r>
      <t>INSUMOS PARA MANTENIMIENTO DE PINOS DURANTE 6 AÑOS HASTA 2024 VALOR MENSUAL</t>
    </r>
    <r>
      <rPr>
        <b/>
        <sz val="11"/>
        <color rgb="FFFF0000"/>
        <rFont val="Calibri"/>
        <family val="2"/>
        <scheme val="minor"/>
      </rPr>
      <t xml:space="preserve">                   (72 meses)</t>
    </r>
  </si>
  <si>
    <t>ATTE.</t>
  </si>
  <si>
    <t>LUIS FERNANDO ARANGO HENAO</t>
  </si>
  <si>
    <t>ARQUITECTO</t>
  </si>
  <si>
    <t>ANALISIS COSTOS DE DAÑOS EN PINOS AFECTADOS POR EL VECINO Y SU REPOSICIÓN</t>
  </si>
  <si>
    <t>EN LOTE # 23 DE LA PARCELACION EL LAGO AFECTADOS POR EL VECINO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</si>
</sst>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1" xfId="0" applyBorder="1" applyAlignment="1">
      <alignment horizontal="center" vertical="justify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justify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justify"/>
    </xf>
    <xf numFmtId="0" fontId="2" fillId="0" borderId="15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3" fontId="0" fillId="0" borderId="16" xfId="1" applyFont="1" applyBorder="1" applyAlignment="1">
      <alignment vertical="center"/>
    </xf>
    <xf numFmtId="43" fontId="0" fillId="0" borderId="17" xfId="1" applyFont="1" applyBorder="1"/>
    <xf numFmtId="43" fontId="0" fillId="0" borderId="17" xfId="1" applyFont="1" applyBorder="1" applyAlignment="1">
      <alignment vertical="center"/>
    </xf>
    <xf numFmtId="43" fontId="0" fillId="0" borderId="18" xfId="1" applyFont="1" applyBorder="1" applyAlignment="1">
      <alignment vertical="center"/>
    </xf>
    <xf numFmtId="0" fontId="2" fillId="0" borderId="19" xfId="0" applyFont="1" applyBorder="1" applyAlignment="1">
      <alignment horizontal="center"/>
    </xf>
    <xf numFmtId="43" fontId="0" fillId="0" borderId="20" xfId="1" applyFont="1" applyBorder="1" applyAlignment="1">
      <alignment vertical="center"/>
    </xf>
    <xf numFmtId="43" fontId="0" fillId="0" borderId="21" xfId="1" applyFont="1" applyBorder="1"/>
    <xf numFmtId="43" fontId="0" fillId="0" borderId="21" xfId="1" applyFont="1" applyBorder="1" applyAlignment="1">
      <alignment vertical="center"/>
    </xf>
    <xf numFmtId="43" fontId="0" fillId="0" borderId="22" xfId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43" fontId="0" fillId="0" borderId="12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0" fontId="0" fillId="0" borderId="24" xfId="0" applyBorder="1" applyAlignment="1">
      <alignment horizontal="center" vertical="justify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3" fontId="0" fillId="0" borderId="25" xfId="1" applyFont="1" applyBorder="1" applyAlignment="1">
      <alignment vertical="center"/>
    </xf>
    <xf numFmtId="43" fontId="0" fillId="0" borderId="24" xfId="1" applyFont="1" applyBorder="1" applyAlignment="1">
      <alignment vertical="center"/>
    </xf>
    <xf numFmtId="43" fontId="0" fillId="0" borderId="23" xfId="1" applyFont="1" applyBorder="1" applyAlignment="1">
      <alignment vertical="center"/>
    </xf>
    <xf numFmtId="43" fontId="0" fillId="0" borderId="9" xfId="1" applyFont="1" applyBorder="1" applyAlignment="1">
      <alignment vertical="center"/>
    </xf>
    <xf numFmtId="0" fontId="0" fillId="0" borderId="14" xfId="0" applyBorder="1" applyAlignment="1">
      <alignment horizontal="center"/>
    </xf>
    <xf numFmtId="43" fontId="2" fillId="0" borderId="1" xfId="1" applyFont="1" applyBorder="1" applyAlignment="1">
      <alignment vertical="center"/>
    </xf>
    <xf numFmtId="43" fontId="2" fillId="0" borderId="26" xfId="1" applyFont="1" applyBorder="1"/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43" fontId="2" fillId="2" borderId="19" xfId="1" applyFont="1" applyFill="1" applyBorder="1" applyAlignment="1">
      <alignment vertical="center"/>
    </xf>
    <xf numFmtId="0" fontId="5" fillId="0" borderId="6" xfId="0" applyFont="1" applyBorder="1"/>
    <xf numFmtId="0" fontId="5" fillId="0" borderId="15" xfId="0" applyFont="1" applyBorder="1"/>
    <xf numFmtId="0" fontId="5" fillId="0" borderId="1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43" fontId="2" fillId="0" borderId="29" xfId="1" applyFont="1" applyBorder="1" applyAlignment="1">
      <alignment horizontal="center" vertical="center"/>
    </xf>
    <xf numFmtId="43" fontId="2" fillId="0" borderId="3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5" xfId="0" applyFont="1" applyBorder="1"/>
    <xf numFmtId="0" fontId="5" fillId="0" borderId="36" xfId="0" applyFont="1" applyBorder="1"/>
    <xf numFmtId="0" fontId="5" fillId="0" borderId="27" xfId="0" applyFont="1" applyBorder="1"/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32" xfId="0" applyFont="1" applyBorder="1"/>
    <xf numFmtId="0" fontId="5" fillId="0" borderId="33" xfId="0" applyFont="1" applyBorder="1"/>
    <xf numFmtId="0" fontId="5" fillId="0" borderId="34" xfId="0" applyFont="1" applyBorder="1"/>
    <xf numFmtId="0" fontId="5" fillId="0" borderId="31" xfId="0" applyFont="1" applyBorder="1"/>
    <xf numFmtId="0" fontId="5" fillId="0" borderId="0" xfId="0" applyFont="1" applyBorder="1"/>
    <xf numFmtId="0" fontId="5" fillId="0" borderId="28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3BFA4-588E-4B30-95B7-FC4CCD1BA981}">
  <sheetPr>
    <pageSetUpPr fitToPage="1"/>
  </sheetPr>
  <dimension ref="A1:I57"/>
  <sheetViews>
    <sheetView tabSelected="1" workbookViewId="0">
      <selection activeCell="F48" sqref="F48"/>
    </sheetView>
  </sheetViews>
  <sheetFormatPr defaultColWidth="10.76171875" defaultRowHeight="15" x14ac:dyDescent="0.2"/>
  <cols>
    <col min="1" max="1" width="4.4375" style="3" customWidth="1"/>
    <col min="2" max="2" width="47.21484375" customWidth="1"/>
    <col min="3" max="4" width="11.43359375" style="1"/>
    <col min="6" max="6" width="13.44921875" customWidth="1"/>
    <col min="7" max="7" width="14.52734375" customWidth="1"/>
  </cols>
  <sheetData>
    <row r="1" spans="1:9" ht="21" x14ac:dyDescent="0.2">
      <c r="A1" s="75" t="s">
        <v>57</v>
      </c>
      <c r="B1" s="76"/>
      <c r="C1" s="76"/>
      <c r="D1" s="76"/>
      <c r="E1" s="76"/>
      <c r="F1" s="76"/>
      <c r="G1" s="77"/>
    </row>
    <row r="2" spans="1:9" ht="21.75" thickBot="1" x14ac:dyDescent="0.25">
      <c r="A2" s="78" t="s">
        <v>58</v>
      </c>
      <c r="B2" s="79"/>
      <c r="C2" s="79"/>
      <c r="D2" s="79"/>
      <c r="E2" s="79"/>
      <c r="F2" s="79"/>
      <c r="G2" s="80"/>
    </row>
    <row r="3" spans="1:9" ht="15.75" thickBot="1" x14ac:dyDescent="0.25">
      <c r="A3" s="47" t="s">
        <v>18</v>
      </c>
      <c r="B3" s="11" t="s">
        <v>2</v>
      </c>
      <c r="C3" s="17" t="s">
        <v>0</v>
      </c>
      <c r="D3" s="11" t="s">
        <v>3</v>
      </c>
      <c r="E3" s="17" t="s">
        <v>4</v>
      </c>
      <c r="F3" s="11" t="s">
        <v>14</v>
      </c>
      <c r="G3" s="28" t="s">
        <v>5</v>
      </c>
    </row>
    <row r="4" spans="1:9" ht="27.75" x14ac:dyDescent="0.2">
      <c r="A4" s="50">
        <v>1</v>
      </c>
      <c r="B4" s="12" t="s">
        <v>11</v>
      </c>
      <c r="C4" s="18" t="s">
        <v>1</v>
      </c>
      <c r="D4" s="22">
        <v>92</v>
      </c>
      <c r="E4" s="24">
        <v>2200</v>
      </c>
      <c r="F4" s="33"/>
      <c r="G4" s="29">
        <f t="shared" ref="G4:G10" si="0">+D4*E4</f>
        <v>202400</v>
      </c>
    </row>
    <row r="5" spans="1:9" x14ac:dyDescent="0.2">
      <c r="A5" s="51"/>
      <c r="B5" s="13" t="s">
        <v>7</v>
      </c>
      <c r="C5" s="19" t="s">
        <v>6</v>
      </c>
      <c r="D5" s="13">
        <v>1</v>
      </c>
      <c r="E5" s="25">
        <v>150000</v>
      </c>
      <c r="F5" s="34"/>
      <c r="G5" s="30">
        <f t="shared" si="0"/>
        <v>150000</v>
      </c>
    </row>
    <row r="6" spans="1:9" x14ac:dyDescent="0.2">
      <c r="A6" s="51">
        <v>2</v>
      </c>
      <c r="B6" s="13" t="s">
        <v>9</v>
      </c>
      <c r="C6" s="19" t="s">
        <v>8</v>
      </c>
      <c r="D6" s="13">
        <v>8</v>
      </c>
      <c r="E6" s="25">
        <v>100000</v>
      </c>
      <c r="F6" s="34"/>
      <c r="G6" s="30">
        <f t="shared" si="0"/>
        <v>800000</v>
      </c>
    </row>
    <row r="7" spans="1:9" x14ac:dyDescent="0.2">
      <c r="A7" s="51">
        <v>3</v>
      </c>
      <c r="B7" s="14" t="s">
        <v>24</v>
      </c>
      <c r="C7" s="20" t="s">
        <v>20</v>
      </c>
      <c r="D7" s="15">
        <f>+(50*3)*40%</f>
        <v>60</v>
      </c>
      <c r="E7" s="26">
        <v>12500</v>
      </c>
      <c r="F7" s="49"/>
      <c r="G7" s="31">
        <f t="shared" si="0"/>
        <v>750000</v>
      </c>
    </row>
    <row r="8" spans="1:9" ht="27.75" x14ac:dyDescent="0.2">
      <c r="A8" s="51">
        <v>4</v>
      </c>
      <c r="B8" s="14" t="s">
        <v>21</v>
      </c>
      <c r="C8" s="20" t="s">
        <v>1</v>
      </c>
      <c r="D8" s="15">
        <v>92</v>
      </c>
      <c r="E8" s="26">
        <v>3500</v>
      </c>
      <c r="F8" s="34"/>
      <c r="G8" s="31">
        <f t="shared" si="0"/>
        <v>322000</v>
      </c>
    </row>
    <row r="9" spans="1:9" x14ac:dyDescent="0.2">
      <c r="A9" s="51"/>
      <c r="B9" s="15" t="s">
        <v>10</v>
      </c>
      <c r="C9" s="19" t="s">
        <v>1</v>
      </c>
      <c r="D9" s="13">
        <v>92</v>
      </c>
      <c r="E9" s="25">
        <v>1200</v>
      </c>
      <c r="F9" s="34"/>
      <c r="G9" s="30">
        <f t="shared" si="0"/>
        <v>110400</v>
      </c>
    </row>
    <row r="10" spans="1:9" x14ac:dyDescent="0.2">
      <c r="A10" s="51"/>
      <c r="B10" s="14" t="s">
        <v>12</v>
      </c>
      <c r="C10" s="20" t="s">
        <v>1</v>
      </c>
      <c r="D10" s="15">
        <v>92</v>
      </c>
      <c r="E10" s="26">
        <v>4500</v>
      </c>
      <c r="F10" s="34"/>
      <c r="G10" s="30">
        <f t="shared" si="0"/>
        <v>414000</v>
      </c>
      <c r="H10" s="4"/>
      <c r="I10" s="4"/>
    </row>
    <row r="11" spans="1:9" x14ac:dyDescent="0.2">
      <c r="A11" s="51">
        <v>5</v>
      </c>
      <c r="B11" s="14" t="s">
        <v>23</v>
      </c>
      <c r="C11" s="20" t="s">
        <v>1</v>
      </c>
      <c r="D11" s="15">
        <v>92</v>
      </c>
      <c r="E11" s="26">
        <v>2000</v>
      </c>
      <c r="F11" s="34"/>
      <c r="G11" s="30">
        <f t="shared" ref="G11" si="1">+D11*E11</f>
        <v>184000</v>
      </c>
      <c r="H11" s="4"/>
      <c r="I11" s="4"/>
    </row>
    <row r="12" spans="1:9" x14ac:dyDescent="0.2">
      <c r="A12" s="51">
        <v>6</v>
      </c>
      <c r="B12" s="14" t="s">
        <v>13</v>
      </c>
      <c r="C12" s="20" t="s">
        <v>1</v>
      </c>
      <c r="D12" s="15">
        <v>92</v>
      </c>
      <c r="E12" s="26">
        <v>3000</v>
      </c>
      <c r="F12" s="34"/>
      <c r="G12" s="30">
        <f t="shared" ref="G12" si="2">+D12*E12</f>
        <v>276000</v>
      </c>
      <c r="H12" s="4"/>
      <c r="I12" s="4"/>
    </row>
    <row r="13" spans="1:9" x14ac:dyDescent="0.2">
      <c r="A13" s="51"/>
      <c r="B13" s="14" t="s">
        <v>22</v>
      </c>
      <c r="C13" s="20" t="s">
        <v>1</v>
      </c>
      <c r="D13" s="15">
        <v>92</v>
      </c>
      <c r="E13" s="26">
        <v>1500</v>
      </c>
      <c r="F13" s="34"/>
      <c r="G13" s="30">
        <f t="shared" ref="G13" si="3">+D13*E13</f>
        <v>138000</v>
      </c>
      <c r="H13" s="4"/>
      <c r="I13" s="4"/>
    </row>
    <row r="14" spans="1:9" ht="27.75" x14ac:dyDescent="0.2">
      <c r="A14" s="51"/>
      <c r="B14" s="14" t="s">
        <v>25</v>
      </c>
      <c r="C14" s="20" t="s">
        <v>8</v>
      </c>
      <c r="D14" s="15">
        <v>16</v>
      </c>
      <c r="E14" s="26">
        <v>100000</v>
      </c>
      <c r="F14" s="34"/>
      <c r="G14" s="31">
        <f>+D14*E14</f>
        <v>1600000</v>
      </c>
      <c r="H14" s="4"/>
      <c r="I14" s="4"/>
    </row>
    <row r="15" spans="1:9" ht="27.75" x14ac:dyDescent="0.2">
      <c r="A15" s="51">
        <v>7</v>
      </c>
      <c r="B15" s="14" t="s">
        <v>19</v>
      </c>
      <c r="C15" s="20" t="s">
        <v>20</v>
      </c>
      <c r="D15" s="15">
        <f>+(50*3)*40%</f>
        <v>60</v>
      </c>
      <c r="E15" s="26">
        <v>4000</v>
      </c>
      <c r="F15" s="34"/>
      <c r="G15" s="31">
        <f>+D15*E15</f>
        <v>240000</v>
      </c>
      <c r="H15" s="4"/>
      <c r="I15" s="4"/>
    </row>
    <row r="16" spans="1:9" ht="44.25" x14ac:dyDescent="0.2">
      <c r="A16" s="51"/>
      <c r="B16" s="14" t="s">
        <v>53</v>
      </c>
      <c r="C16" s="20" t="s">
        <v>1</v>
      </c>
      <c r="D16" s="15">
        <v>92</v>
      </c>
      <c r="E16" s="26">
        <v>1100</v>
      </c>
      <c r="F16" s="35">
        <f>+D16*E16</f>
        <v>101200</v>
      </c>
      <c r="G16" s="31">
        <f>+F16*12*6</f>
        <v>7286400</v>
      </c>
    </row>
    <row r="17" spans="1:7" ht="31.5" thickBot="1" x14ac:dyDescent="0.25">
      <c r="A17" s="52"/>
      <c r="B17" s="16" t="s">
        <v>52</v>
      </c>
      <c r="C17" s="21" t="s">
        <v>1</v>
      </c>
      <c r="D17" s="23">
        <v>92</v>
      </c>
      <c r="E17" s="27">
        <v>1400</v>
      </c>
      <c r="F17" s="36">
        <f>+D17*E17</f>
        <v>128800</v>
      </c>
      <c r="G17" s="32">
        <f>+F17*12*6</f>
        <v>9273600</v>
      </c>
    </row>
    <row r="18" spans="1:7" ht="15.75" thickBot="1" x14ac:dyDescent="0.25">
      <c r="A18" s="8"/>
      <c r="B18" s="9"/>
      <c r="C18" s="10"/>
      <c r="D18" s="44"/>
      <c r="E18" s="65" t="s">
        <v>16</v>
      </c>
      <c r="F18" s="66"/>
      <c r="G18" s="45">
        <f>SUM(G4:G17)</f>
        <v>21746800</v>
      </c>
    </row>
    <row r="19" spans="1:7" ht="19.5" thickBot="1" x14ac:dyDescent="0.25">
      <c r="A19" s="48" t="s">
        <v>18</v>
      </c>
      <c r="B19" s="62" t="s">
        <v>15</v>
      </c>
      <c r="C19" s="63"/>
      <c r="D19" s="63"/>
      <c r="E19" s="63"/>
      <c r="F19" s="63"/>
      <c r="G19" s="64"/>
    </row>
    <row r="20" spans="1:7" ht="30.75" x14ac:dyDescent="0.2">
      <c r="A20" s="53">
        <v>8</v>
      </c>
      <c r="B20" s="37" t="s">
        <v>50</v>
      </c>
      <c r="C20" s="38" t="s">
        <v>1</v>
      </c>
      <c r="D20" s="39">
        <v>92</v>
      </c>
      <c r="E20" s="40">
        <v>1100</v>
      </c>
      <c r="F20" s="42">
        <f>+D20*E20</f>
        <v>101200</v>
      </c>
      <c r="G20" s="41">
        <f>+F20*12*6</f>
        <v>7286400</v>
      </c>
    </row>
    <row r="21" spans="1:7" ht="31.5" thickBot="1" x14ac:dyDescent="0.25">
      <c r="A21" s="52">
        <v>9</v>
      </c>
      <c r="B21" s="16" t="s">
        <v>51</v>
      </c>
      <c r="C21" s="21" t="s">
        <v>1</v>
      </c>
      <c r="D21" s="23">
        <v>92</v>
      </c>
      <c r="E21" s="27">
        <v>1400</v>
      </c>
      <c r="F21" s="43">
        <f>+D21*E21</f>
        <v>128800</v>
      </c>
      <c r="G21" s="36">
        <f>+F21*12*6</f>
        <v>9273600</v>
      </c>
    </row>
    <row r="22" spans="1:7" ht="15.75" thickBot="1" x14ac:dyDescent="0.25">
      <c r="A22" s="5"/>
      <c r="B22" s="6"/>
      <c r="C22" s="7"/>
      <c r="D22" s="7"/>
      <c r="E22" s="69" t="s">
        <v>16</v>
      </c>
      <c r="F22" s="70"/>
      <c r="G22" s="46">
        <f>SUM(G19:G21)</f>
        <v>16560000</v>
      </c>
    </row>
    <row r="23" spans="1:7" ht="15.75" thickBot="1" x14ac:dyDescent="0.25">
      <c r="A23" s="5"/>
      <c r="B23" s="6"/>
      <c r="C23" s="7"/>
      <c r="D23" s="7"/>
      <c r="E23" s="67" t="s">
        <v>17</v>
      </c>
      <c r="F23" s="68"/>
      <c r="G23" s="58">
        <f>+G18+G22</f>
        <v>38306800</v>
      </c>
    </row>
    <row r="24" spans="1:7" ht="19.5" thickBot="1" x14ac:dyDescent="0.25">
      <c r="A24" s="71" t="s">
        <v>26</v>
      </c>
      <c r="B24" s="71"/>
      <c r="C24" s="71"/>
      <c r="D24" s="71"/>
      <c r="E24" s="71"/>
      <c r="F24" s="71"/>
      <c r="G24" s="71"/>
    </row>
    <row r="25" spans="1:7" ht="15.75" thickBot="1" x14ac:dyDescent="0.25">
      <c r="A25" s="55" t="s">
        <v>27</v>
      </c>
      <c r="B25" s="81" t="s">
        <v>28</v>
      </c>
      <c r="C25" s="82"/>
      <c r="D25" s="82"/>
      <c r="E25" s="82"/>
      <c r="F25" s="82"/>
      <c r="G25" s="83"/>
    </row>
    <row r="26" spans="1:7" x14ac:dyDescent="0.2">
      <c r="B26" s="84" t="s">
        <v>29</v>
      </c>
      <c r="C26" s="85"/>
      <c r="D26" s="85"/>
      <c r="E26" s="85"/>
      <c r="F26" s="85"/>
      <c r="G26" s="86"/>
    </row>
    <row r="27" spans="1:7" ht="15.75" thickBot="1" x14ac:dyDescent="0.25">
      <c r="B27" s="72" t="s">
        <v>30</v>
      </c>
      <c r="C27" s="73"/>
      <c r="D27" s="73"/>
      <c r="E27" s="73"/>
      <c r="F27" s="73"/>
      <c r="G27" s="74"/>
    </row>
    <row r="28" spans="1:7" ht="15.75" thickBot="1" x14ac:dyDescent="0.25">
      <c r="A28" s="54" t="s">
        <v>31</v>
      </c>
      <c r="B28" s="59" t="s">
        <v>32</v>
      </c>
      <c r="C28" s="60"/>
      <c r="D28" s="60"/>
      <c r="E28" s="60"/>
      <c r="F28" s="60"/>
      <c r="G28" s="61"/>
    </row>
    <row r="29" spans="1:7" ht="15.75" thickBot="1" x14ac:dyDescent="0.25">
      <c r="A29" s="54" t="s">
        <v>33</v>
      </c>
      <c r="B29" s="59" t="s">
        <v>34</v>
      </c>
      <c r="C29" s="60"/>
      <c r="D29" s="60"/>
      <c r="E29" s="60"/>
      <c r="F29" s="60"/>
      <c r="G29" s="61"/>
    </row>
    <row r="30" spans="1:7" ht="15.75" thickBot="1" x14ac:dyDescent="0.25">
      <c r="A30" s="54" t="s">
        <v>35</v>
      </c>
      <c r="B30" s="59" t="s">
        <v>36</v>
      </c>
      <c r="C30" s="60"/>
      <c r="D30" s="60"/>
      <c r="E30" s="60"/>
      <c r="F30" s="60"/>
      <c r="G30" s="61"/>
    </row>
    <row r="31" spans="1:7" ht="15.75" thickBot="1" x14ac:dyDescent="0.25">
      <c r="A31" s="54" t="s">
        <v>37</v>
      </c>
      <c r="B31" s="59" t="s">
        <v>38</v>
      </c>
      <c r="C31" s="60"/>
      <c r="D31" s="60"/>
      <c r="E31" s="60"/>
      <c r="F31" s="60"/>
      <c r="G31" s="61"/>
    </row>
    <row r="32" spans="1:7" ht="15.75" thickBot="1" x14ac:dyDescent="0.25">
      <c r="A32" s="54" t="s">
        <v>39</v>
      </c>
      <c r="B32" s="81" t="s">
        <v>40</v>
      </c>
      <c r="C32" s="82"/>
      <c r="D32" s="82"/>
      <c r="E32" s="82"/>
      <c r="F32" s="82"/>
      <c r="G32" s="83"/>
    </row>
    <row r="33" spans="1:7" ht="15.75" thickBot="1" x14ac:dyDescent="0.25">
      <c r="A33" s="54" t="s">
        <v>41</v>
      </c>
      <c r="B33" s="81" t="s">
        <v>42</v>
      </c>
      <c r="C33" s="82"/>
      <c r="D33" s="82"/>
      <c r="E33" s="82"/>
      <c r="F33" s="82"/>
      <c r="G33" s="83"/>
    </row>
    <row r="34" spans="1:7" ht="15.75" thickBot="1" x14ac:dyDescent="0.25">
      <c r="A34" s="5"/>
      <c r="B34" s="72" t="s">
        <v>43</v>
      </c>
      <c r="C34" s="73"/>
      <c r="D34" s="73"/>
      <c r="E34" s="73"/>
      <c r="F34" s="73"/>
      <c r="G34" s="74"/>
    </row>
    <row r="35" spans="1:7" ht="15.75" thickBot="1" x14ac:dyDescent="0.25">
      <c r="A35" s="55" t="s">
        <v>44</v>
      </c>
      <c r="B35" s="81" t="s">
        <v>45</v>
      </c>
      <c r="C35" s="82"/>
      <c r="D35" s="82"/>
      <c r="E35" s="82"/>
      <c r="F35" s="82"/>
      <c r="G35" s="83"/>
    </row>
    <row r="36" spans="1:7" x14ac:dyDescent="0.2">
      <c r="B36" s="84" t="s">
        <v>46</v>
      </c>
      <c r="C36" s="85"/>
      <c r="D36" s="85"/>
      <c r="E36" s="85"/>
      <c r="F36" s="85"/>
      <c r="G36" s="86"/>
    </row>
    <row r="37" spans="1:7" ht="15.75" thickBot="1" x14ac:dyDescent="0.25">
      <c r="B37" s="72" t="s">
        <v>48</v>
      </c>
      <c r="C37" s="73"/>
      <c r="D37" s="73"/>
      <c r="E37" s="73"/>
      <c r="F37" s="73"/>
      <c r="G37" s="74"/>
    </row>
    <row r="38" spans="1:7" ht="15.75" thickBot="1" x14ac:dyDescent="0.25">
      <c r="A38" s="55" t="s">
        <v>47</v>
      </c>
      <c r="B38" s="81" t="s">
        <v>45</v>
      </c>
      <c r="C38" s="82"/>
      <c r="D38" s="82"/>
      <c r="E38" s="82"/>
      <c r="F38" s="82"/>
      <c r="G38" s="83"/>
    </row>
    <row r="39" spans="1:7" x14ac:dyDescent="0.2">
      <c r="B39" s="84" t="s">
        <v>46</v>
      </c>
      <c r="C39" s="85"/>
      <c r="D39" s="85"/>
      <c r="E39" s="85"/>
      <c r="F39" s="85"/>
      <c r="G39" s="86"/>
    </row>
    <row r="40" spans="1:7" ht="15.75" thickBot="1" x14ac:dyDescent="0.25">
      <c r="B40" s="72" t="s">
        <v>49</v>
      </c>
      <c r="C40" s="73"/>
      <c r="D40" s="73"/>
      <c r="E40" s="73"/>
      <c r="F40" s="73"/>
      <c r="G40" s="74"/>
    </row>
    <row r="41" spans="1:7" x14ac:dyDescent="0.2">
      <c r="A41" s="56" t="s">
        <v>54</v>
      </c>
      <c r="B41" s="57"/>
      <c r="E41" s="2"/>
      <c r="F41" s="2"/>
      <c r="G41" s="2"/>
    </row>
    <row r="42" spans="1:7" x14ac:dyDescent="0.2">
      <c r="A42" s="56"/>
      <c r="B42" s="57"/>
      <c r="E42" s="2"/>
      <c r="F42" s="2"/>
      <c r="G42" s="2"/>
    </row>
    <row r="43" spans="1:7" x14ac:dyDescent="0.2">
      <c r="A43" s="56"/>
      <c r="B43" s="57"/>
      <c r="E43" s="2"/>
      <c r="F43" s="2"/>
      <c r="G43" s="2"/>
    </row>
    <row r="44" spans="1:7" x14ac:dyDescent="0.2">
      <c r="A44" s="56" t="s">
        <v>55</v>
      </c>
      <c r="B44" s="57"/>
      <c r="E44" s="2"/>
      <c r="F44" s="2"/>
      <c r="G44" s="2"/>
    </row>
    <row r="45" spans="1:7" x14ac:dyDescent="0.2">
      <c r="A45" s="56" t="s">
        <v>56</v>
      </c>
      <c r="B45" s="57"/>
      <c r="E45" s="2"/>
      <c r="F45" s="2"/>
      <c r="G45" s="2"/>
    </row>
    <row r="46" spans="1:7" x14ac:dyDescent="0.2">
      <c r="E46" s="2"/>
      <c r="F46" s="2"/>
      <c r="G46" s="2"/>
    </row>
    <row r="47" spans="1:7" x14ac:dyDescent="0.2">
      <c r="E47" s="2"/>
      <c r="F47" s="2"/>
      <c r="G47" s="2"/>
    </row>
    <row r="48" spans="1:7" x14ac:dyDescent="0.2">
      <c r="E48" s="2"/>
      <c r="F48" s="2"/>
      <c r="G48" s="2"/>
    </row>
    <row r="49" spans="5:7" x14ac:dyDescent="0.2">
      <c r="E49" s="2"/>
      <c r="F49" s="2"/>
      <c r="G49" s="2"/>
    </row>
    <row r="50" spans="5:7" x14ac:dyDescent="0.2">
      <c r="E50" s="2"/>
      <c r="F50" s="2"/>
      <c r="G50" s="2"/>
    </row>
    <row r="51" spans="5:7" x14ac:dyDescent="0.2">
      <c r="E51" s="2"/>
      <c r="F51" s="2"/>
      <c r="G51" s="2"/>
    </row>
    <row r="52" spans="5:7" x14ac:dyDescent="0.2">
      <c r="E52" s="2"/>
      <c r="F52" s="2"/>
      <c r="G52" s="2"/>
    </row>
    <row r="53" spans="5:7" x14ac:dyDescent="0.2">
      <c r="E53" s="2"/>
      <c r="F53" s="2"/>
      <c r="G53" s="2"/>
    </row>
    <row r="54" spans="5:7" x14ac:dyDescent="0.2">
      <c r="E54" s="2"/>
      <c r="F54" s="2"/>
      <c r="G54" s="2"/>
    </row>
    <row r="55" spans="5:7" x14ac:dyDescent="0.2">
      <c r="E55" s="2"/>
      <c r="F55" s="2"/>
      <c r="G55" s="2"/>
    </row>
    <row r="56" spans="5:7" x14ac:dyDescent="0.2">
      <c r="E56" s="2"/>
      <c r="F56" s="2"/>
      <c r="G56" s="2"/>
    </row>
    <row r="57" spans="5:7" x14ac:dyDescent="0.2">
      <c r="E57" s="2"/>
      <c r="F57" s="2"/>
      <c r="G57" s="2"/>
    </row>
  </sheetData>
  <mergeCells count="23">
    <mergeCell ref="B40:G40"/>
    <mergeCell ref="A1:G1"/>
    <mergeCell ref="A2:G2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34:G34"/>
    <mergeCell ref="B25:G25"/>
    <mergeCell ref="B26:G26"/>
    <mergeCell ref="B27:G27"/>
    <mergeCell ref="B28:G28"/>
    <mergeCell ref="B29:G29"/>
    <mergeCell ref="B19:G19"/>
    <mergeCell ref="E18:F18"/>
    <mergeCell ref="E23:F23"/>
    <mergeCell ref="E22:F22"/>
    <mergeCell ref="A24:G24"/>
  </mergeCells>
  <printOptions horizontalCentered="1"/>
  <pageMargins left="0.78740157480314965" right="0.59055118110236227" top="0.78740157480314965" bottom="0.74803149606299213" header="0.31496062992125984" footer="0.31496062992125984"/>
  <pageSetup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Arango</dc:creator>
  <cp:lastModifiedBy>Luis Arango</cp:lastModifiedBy>
  <cp:lastPrinted>2024-05-31T17:51:41Z</cp:lastPrinted>
  <dcterms:created xsi:type="dcterms:W3CDTF">2024-05-29T22:02:16Z</dcterms:created>
  <dcterms:modified xsi:type="dcterms:W3CDTF">2024-05-31T17:51:59Z</dcterms:modified>
</cp:coreProperties>
</file>