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ce02653\Desktop\"/>
    </mc:Choice>
  </mc:AlternateContent>
  <xr:revisionPtr revIDLastSave="0" documentId="8_{C9450245-6154-4BCF-AE37-001F63D45F66}" xr6:coauthVersionLast="47" xr6:coauthVersionMax="47" xr10:uidLastSave="{00000000-0000-0000-0000-000000000000}"/>
  <bookViews>
    <workbookView xWindow="-120" yWindow="-163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<sst xmlns="http://schemas.openxmlformats.org/spreadsheetml/2006/main" count="238" uniqueCount="185">
  <si>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</si>
  <si>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</si>
  <si>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</si>
  <si>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</si>
  <si>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</si>
  <si>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</si>
  <si>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</si>
  <si>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</si>
  <si>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</si>
  <si>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</si>
  <si>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</si>
  <si>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</si>
  <si>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</si>
  <si>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</si>
  <si>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</si>
  <si>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</si>
  <si>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</si>
  <si>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</si>
  <si>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</si>
  <si>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</si>
  <si>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</si>
  <si>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</si>
  <si>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</si>
  <si>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</si>
  <si>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</si>
  <si>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</si>
  <si>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</si>
  <si>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</si>
  <si>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</si>
  <si>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</si>
  <si>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</si>
  <si>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</si>
  <si>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</si>
  <si>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</si>
  <si>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</si>
  <si>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</si>
  <si>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</si>
  <si>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</si>
  <si>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</si>
  <si>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</si>
  <si>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</si>
  <si>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</si>
  <si>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</si>
  <si>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</si>
  <si>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</si>
  <si>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</si>
  <si>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</si>
  <si>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</si>
  <si>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</si>
  <si>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</si>
  <si>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</si>
  <si>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</si>
  <si>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</si>
  <si>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</si>
  <si>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</si>
  <si>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</si>
  <si>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</si>
  <si>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</si>
  <si>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</si>
  <si>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</si>
  <si>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</si>
  <si>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</si>
  <si>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</si>
  <si>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</si>
  <si>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</si>
  <si>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</si>
  <si>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</si>
  <si>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</si>
  <si>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</si>
  <si>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</si>
  <si>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</si>
  <si>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</si>
  <si>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</si>
  <si>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</si>
  <si>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</si>
  <si>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</si>
  <si>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</si>
  <si>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</si>
  <si>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</si>
  <si>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</si>
  <si>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</si>
  <si>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</si>
  <si>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</si>
  <si>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</si>
  <si>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</si>
  <si>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</si>
  <si>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</si>
  <si>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</si>
  <si>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</si>
  <si>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</si>
  <si>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</si>
  <si>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</si>
  <si>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</si>
  <si>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</si>
  <si>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</si>
  <si>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</si>
  <si>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</si>
  <si>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</si>
  <si>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</si>
  <si>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</si>
  <si>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</si>
  <si>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</si>
  <si>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</si>
  <si>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</si>
  <si>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</si>
  <si>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</si>
  <si>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</si>
  <si>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</si>
  <si>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</si>
  <si>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</si>
  <si>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</si>
  <si>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</si>
  <si>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</si>
  <si>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</si>
  <si>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</si>
  <si>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</si>
  <si>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</si>
  <si>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</si>
  <si>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</si>
  <si>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</si>
  <si>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</si>
  <si>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</si>
  <si>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</si>
  <si>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</si>
  <si>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</si>
  <si>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</si>
  <si>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</si>
  <si>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</si>
  <si>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</si>
  <si>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</si>
  <si>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</si>
  <si>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</si>
  <si>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</si>
  <si>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</si>
  <si>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</si>
  <si>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</si>
  <si>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</si>
  <si>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</si>
  <si>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</si>
  <si>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</si>
  <si>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</si>
  <si>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</si>
  <si>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</si>
  <si>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</si>
  <si>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</si>
  <si>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</si>
  <si>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</si>
  <si>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</si>
  <si>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</si>
  <si>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</si>
  <si>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</si>
  <si>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</si>
  <si>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</si>
  <si>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</si>
  <si>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</si>
  <si>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</si>
  <si>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</si>
  <si>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VEINTISEIS (26) CIVIL DEL CIRCUITO DE BOGOTÁ</t>
  </si>
  <si>
    <t>11001310302620220016800</t>
  </si>
  <si>
    <t>EDGAR VICENTE MOGOLLÓN CARRILLO
BANCO DAVIVIENDA SA
SEGUROS COMERCIALES BOLIVAR SA</t>
  </si>
  <si>
    <t>4 DE OCTUBRE DE 2021</t>
  </si>
  <si>
    <t>13 DE DICIEMBRE DE 1996</t>
  </si>
  <si>
    <t>Madrid (C/marca)</t>
  </si>
  <si>
    <t>311 207 6030</t>
  </si>
  <si>
    <t>jcontreras7966@gmail.com</t>
  </si>
  <si>
    <t>SOLTERA</t>
  </si>
  <si>
    <t>El día 4 de octubre de 2021 tuvo lugar un accidente en el cual estuvo involucrado el vehículo de placas JOW 746, el cual se encuentra asegurado con la Compañía, y la motocicleta WGJ 16F en la que transitaba en calidad de ocupante Adriana Paola Contreras Gallego (Q.E.P.D) quien falleció.
Conforme al IPAT se codificó con la hipotesis número 157 corresponde a "perdida del control de la motocicleta por establecer". Sin embargo, la parte demandante afirma que el conductor del vehículo asegurado transitaba a exceso de velocidad en una zona residencial. 
Finalmente, debe indicarse que se llama en garantí a a la Compañía por la póliza de vehículos N° 1015621398701 que presenta un coaseguro entre Seguros Comerciales Bolívar S.A. y Allianz Seguros S.A. para amparar el vehículo de placas JOW746</t>
  </si>
  <si>
    <t>FLOR ANGELA RINCON DOMINGUEZ</t>
  </si>
  <si>
    <t>1015621398701</t>
  </si>
  <si>
    <t>JOW746</t>
  </si>
  <si>
    <t>23 DE MAYO DE 2024</t>
  </si>
  <si>
    <t>22 DE ABRIL DE 2024</t>
  </si>
  <si>
    <t>19 DE ABRIL DE 2024</t>
  </si>
  <si>
    <t>ADRIANA PAOLA CONTRERAS GALLEGO (Q.E.P.D)</t>
  </si>
  <si>
    <t>25 AÑOS</t>
  </si>
  <si>
    <t>NO SE RELACIONA</t>
  </si>
  <si>
    <t>NO SE RELACIONA, TAMPOCO RECLAMACIÓN</t>
  </si>
  <si>
    <t>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t>
  </si>
  <si>
    <t>PENDIENTE CONFIRMACION DE LA LIDER</t>
  </si>
  <si>
    <t>La contingencia se califica como REMOTA toda vez que si bien el contrato de seguros presta cobertura material y temporal. Lo cierto es que no se encuentra demostrada la responsabilidad del conductor del vehículo asegurado .
Lo primero que debe tomarse en consideración es que la Póliza De Seguro de Automóviles No. 1015621398701, cuyo tomador es Banco Davivienda SA, presta cobertura material y temporal, de conformidad con los hechos y pretensiones expuestas en el líbelo de la demanda. Frente a la cobertura temporal, debe señalarse que la ocurrencia del accidente de tránsito (04 de octubre de 2021) se encuentra dentro de la limitación temporal de la Póliza en mención comprendida desde el 18 de noviembre de 2020 hasta el 18 de noviembre 2021, bajo la modalidad de ocurrencia. Aunado a ello, presta cobertura material en tanto ampara la responsabilidad civil extracontractual, pretensión que se le endilga al extremo pasivo.
Por otro lado, frente a la responsabilidad del asegurado, debe mencionarse que no está demostrada su responsabilidad en la ocurrencia del accidente de tránsito y dependerá del debate probatorio determinar la causa y el responsable de la ocurrencia de este. Para el efecto, debe tenerse en cuenta que el accidente ocurre cuando presuntamente el conductor de la motocicleta en la que se desplazaba Adriana Paola Contreras (Q.E.P.D) en calidad de pasajera pierde el control del vehículo y se genera la colisión. Así quedó consignado en el Informe de Tránsito en el que se indicó como causa probable del accidente atribuible al conductor de la motocicleta de placas WGJ16F, la hipótesis 157: "pérdida de control de la motocicleta por establecer”. Sin embargo, se afirma que el vehículo asegurado de placas JOW746 transitaba a exceso de velocidad en zona residencial, por lo que dependerá del debate probatorio soportar la responsabilidad del tercero y por ende la procedencia del eximente de responsabilidad de hecho de un “tercero”.
Lo anterior, sin perjuicio del carácter contingente del proceso.</t>
  </si>
  <si>
    <t>Como liquidación objetiva se estima el monto total de $216.000.000 conforme a las siguientes consideraciones:
Daño moral: Por concepto de daño moral, se reconocerá la suma de $240.000.000 conforme a la siguiente discriminación:
-	$60.000.000 para Ana Emilcen Gallego, madre de la fallecida.
-	$60.000.000 para Javier Alexander Contreras, padre del fallecido.
-	$30.000.000 para Jenny Alexandra Contreras, hermana del fallecido.
-	$30.000.000 para Zully Dayana Contreras, hermana del fallecido.
-	$30.000.000 para María Rubit Londoño, abuela de la víctima.
-	$30.000.000 para Antonio María Gallego, abuelo de la víctima.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y abuelos $30.000.000.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Daño a la vida en relación: por concepto de daño a la vida en relación se reconocerá la suma de $300.000.000 conforme a la siguiente distribución:
-	$50.000.000 para Ana Emilcen Gallego, madre del fallecido.
-	$50.000.000 para Javier Alexander Contreras, padre del fallecido.
-	$50.000.000 para Jenny Alexandra Contreras, hermana del fallecido.
-	$50.000.000 para Zully Dayana Contreras, hermana del fallecido.
-	$50.000.000 para María Rubit Londoño, abuela de la víctima.
-	$50.000.000 para Antonio María Gallego, abuelo de la víctima.
Las anteriores sumas económicas se liquidaron teniendo en cuenta los criterios jurisprudenciales fijados por la Corte Suprema de Justicia en Sentencia del 19/12/2018, MP: Margarita Cabello Blanco: 05736 31 89 001 2004 00042 01 en donde se estableció que se reconocerá en caso de muerte de la víctima, una suma máxima de $50.000.000 a los padres de la víctima.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Finalmente, debe señalarse que en el presente caso estamos ante un Coaseguro, en el cual Seguros Bolivar asumió la retención del riesgo en un 60% y Allianz Seguros SA en un 40%, por lo que del cálculo integral de los perjuicios se aplicará el 40%, lo que corresponde a $216.000.000</t>
  </si>
  <si>
    <t>I. EXCEPCIONES DE MÉRITO O FONDO FRENTE A LA RESPONSABILIDAD
1. INEXISTENCIA DE RESPONSABILIDAD AL ESTAR ANTE UNA CAUSA EXTRAÑA COMO EXIMENTE DE RESPONSABILIDAD - “HECHO EXCLUSIVO DE UN TERCERO”.
2. EXIMENTE DE LA RESPONSABILIDAD DE LOS DEMANDADOS POR CONFIGURARSE UN HECHO EXCLUSIVO DE LA VÍCTIMA. 
3. INEXISTENCIA DE RESPONSABILIDAD A CARGO DE LOS DEMANDADOS POR LA FALTA DE ACREDITACIÓN DEL NEXO CAUSAL
4. REDUCCIÓN DE LA EVENTUAL INDEMNIZACIÓN COMO CONSECUENCIA DE LA DE LA CONDUCTA DEL MOTOCICLISTA EN LA PRODUCCIÓN DEL DAÑO
5. LOS PERJUICIOS MORALES SOLICITADOS DESCONOCEN LOS LÍMITES JURISPRUDENCIALES ESTABLECIDOS POR EL MÁXIMO ÓRGANO DE LA JURISDICCIÓN ORIDINARIA.
6. LA ESTIMACIÓN DEL DAÑO A LA VIDA EN RELACIÓN DESCONOCE LOS LÍMITES JURISPRUDENCIALES ESTABLECIDOS POR EL MÁXIMO ÓRGANO DE LA JURISDICCIÓN ORIDINARIA.
7. GENÉRICA O INNOMINADA 
II. EXCEPCIONES DE FONDO RELATIVAS AL CONTRATO DE SEGURO.
1. INEXISTENCIA DE OBLIGACIÓN DE INDEMNIZAR A CARGO DE ALLIANZ SEGUROS POR INCUMPLIMIENTO DE LAS CARGAS DEL ARTÍCULO 1077 DEL CÓDIGO DE COMERCIO.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SEGUROS.5. 
5. EN CUALQUIER CASO, DE NINGUNA FORMA SE PODRÁ EXCEDER EL LÍMITE DEL VALOR ASEGURADO
6. PRESCRIPCIÓN DE LA ACCIÓN DERIVADA DEL CONTRATO DE SEGURO 
7. DISPONIBILIDAD DEL VALOR ASEGURADO
8. GENÉRICA O INNOMINADA</t>
  </si>
  <si>
    <t>SINIESTRO   110543420 LEGIS APJ32362</t>
  </si>
  <si>
    <t>OK</t>
  </si>
  <si>
    <t>DE ACUERDO CON LAS EXCEPCIONES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</si>
</sst>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quotePrefix="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ontreras796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A5" sqref="A5"/>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45" t="s">
        <v>0</v>
      </c>
      <c r="B1" s="45"/>
      <c r="C1" s="45"/>
    </row>
    <row r="2" spans="1:3" x14ac:dyDescent="0.35">
      <c r="A2" s="5" t="s">
        <v>1</v>
      </c>
      <c r="B2" s="52" t="s">
        <v>158</v>
      </c>
      <c r="C2" s="53"/>
    </row>
    <row r="3" spans="1:3" x14ac:dyDescent="0.35">
      <c r="A3" s="5" t="s">
        <v>2</v>
      </c>
      <c r="B3" s="48" t="s">
        <v>157</v>
      </c>
      <c r="C3" s="49"/>
    </row>
    <row r="4" spans="1:3" ht="47" customHeight="1" x14ac:dyDescent="0.35">
      <c r="A4" s="5" t="s">
        <v>3</v>
      </c>
      <c r="B4" s="54" t="s">
        <v>159</v>
      </c>
      <c r="C4" s="49"/>
    </row>
    <row r="5" spans="1:3" ht="111" customHeight="1" x14ac:dyDescent="0.35">
      <c r="A5" s="5" t="s">
        <v>4</v>
      </c>
      <c r="B5" s="54" t="s">
        <v>177</v>
      </c>
      <c r="C5" s="49"/>
    </row>
    <row r="6" spans="1:3" x14ac:dyDescent="0.35">
      <c r="A6" s="5" t="s">
        <v>5</v>
      </c>
      <c r="B6" s="46" t="s">
        <v>115</v>
      </c>
      <c r="C6" s="46"/>
    </row>
    <row r="7" spans="1:3" x14ac:dyDescent="0.35">
      <c r="A7" s="27" t="s">
        <v>6</v>
      </c>
      <c r="B7" s="48" t="s">
        <v>127</v>
      </c>
      <c r="C7" s="49"/>
    </row>
    <row r="8" spans="1:3" ht="23" customHeight="1" x14ac:dyDescent="0.35">
      <c r="A8" s="28" t="s">
        <v>7</v>
      </c>
      <c r="B8" s="46" t="s">
        <v>173</v>
      </c>
      <c r="C8" s="46"/>
    </row>
    <row r="9" spans="1:3" x14ac:dyDescent="0.35">
      <c r="A9" s="28" t="s">
        <v>8</v>
      </c>
      <c r="B9" s="46">
        <v>1012438461</v>
      </c>
      <c r="C9" s="46"/>
    </row>
    <row r="10" spans="1:3" x14ac:dyDescent="0.35">
      <c r="A10" s="28" t="s">
        <v>9</v>
      </c>
      <c r="B10" s="47" t="s">
        <v>162</v>
      </c>
      <c r="C10" s="47"/>
    </row>
    <row r="11" spans="1:3" ht="30" customHeight="1" x14ac:dyDescent="0.35">
      <c r="A11" s="29" t="s">
        <v>10</v>
      </c>
      <c r="B11" s="47" t="s">
        <v>163</v>
      </c>
      <c r="C11" s="47"/>
    </row>
    <row r="12" spans="1:3" ht="30" customHeight="1" x14ac:dyDescent="0.35">
      <c r="A12" s="5" t="s">
        <v>11</v>
      </c>
      <c r="B12" s="62" t="s">
        <v>164</v>
      </c>
      <c r="C12" s="63"/>
    </row>
    <row r="13" spans="1:3" x14ac:dyDescent="0.35">
      <c r="A13" s="5" t="s">
        <v>12</v>
      </c>
      <c r="B13" s="46" t="s">
        <v>165</v>
      </c>
      <c r="C13" s="46"/>
    </row>
    <row r="14" spans="1:3" x14ac:dyDescent="0.35">
      <c r="A14" s="5" t="s">
        <v>13</v>
      </c>
      <c r="B14" s="56" t="s">
        <v>161</v>
      </c>
      <c r="C14" s="46"/>
    </row>
    <row r="15" spans="1:3" x14ac:dyDescent="0.35">
      <c r="A15" s="5" t="s">
        <v>14</v>
      </c>
      <c r="B15" s="46" t="s">
        <v>174</v>
      </c>
      <c r="C15" s="46"/>
    </row>
    <row r="16" spans="1:3" x14ac:dyDescent="0.35">
      <c r="A16" s="5" t="s">
        <v>15</v>
      </c>
      <c r="B16" s="46" t="s">
        <v>160</v>
      </c>
      <c r="C16" s="46"/>
    </row>
    <row r="17" spans="1:3" ht="15" customHeight="1" x14ac:dyDescent="0.35">
      <c r="A17" s="5" t="s">
        <v>16</v>
      </c>
      <c r="B17" s="47" t="s">
        <v>132</v>
      </c>
      <c r="C17" s="47"/>
    </row>
    <row r="18" spans="1:3" x14ac:dyDescent="0.35">
      <c r="A18" s="5" t="s">
        <v>17</v>
      </c>
      <c r="B18" s="47" t="s">
        <v>175</v>
      </c>
      <c r="C18" s="47"/>
    </row>
    <row r="19" spans="1:3" ht="18.75" customHeight="1" x14ac:dyDescent="0.35">
      <c r="A19" s="5" t="s">
        <v>18</v>
      </c>
      <c r="B19" s="50">
        <v>908526</v>
      </c>
      <c r="C19" s="51"/>
    </row>
    <row r="20" spans="1:3" x14ac:dyDescent="0.35">
      <c r="A20" s="5" t="s">
        <v>19</v>
      </c>
      <c r="B20" s="46">
        <v>1</v>
      </c>
      <c r="C20" s="46"/>
    </row>
    <row r="21" spans="1:3" ht="17.25" customHeight="1" x14ac:dyDescent="0.35">
      <c r="A21" s="5" t="s">
        <v>20</v>
      </c>
      <c r="B21" s="47" t="s">
        <v>138</v>
      </c>
      <c r="C21" s="47"/>
    </row>
    <row r="22" spans="1:3" x14ac:dyDescent="0.35">
      <c r="A22" s="28" t="s">
        <v>21</v>
      </c>
      <c r="B22" s="60" t="s">
        <v>160</v>
      </c>
      <c r="C22" s="60"/>
    </row>
    <row r="23" spans="1:3" x14ac:dyDescent="0.35">
      <c r="A23" s="28" t="s">
        <v>22</v>
      </c>
      <c r="B23" s="61" t="s">
        <v>176</v>
      </c>
      <c r="C23" s="60"/>
    </row>
    <row r="24" spans="1:3" x14ac:dyDescent="0.35">
      <c r="A24" s="28" t="s">
        <v>23</v>
      </c>
      <c r="B24" s="61" t="s">
        <v>176</v>
      </c>
      <c r="C24" s="60"/>
    </row>
    <row r="25" spans="1:3" x14ac:dyDescent="0.35">
      <c r="A25" s="55" t="s">
        <v>24</v>
      </c>
      <c r="B25" s="60" t="s">
        <v>166</v>
      </c>
      <c r="C25" s="44"/>
    </row>
    <row r="26" spans="1:3" x14ac:dyDescent="0.35">
      <c r="A26" s="55"/>
      <c r="B26" s="44"/>
      <c r="C26" s="44"/>
    </row>
    <row r="27" spans="1:3" ht="119" customHeight="1" x14ac:dyDescent="0.35">
      <c r="A27" s="55"/>
      <c r="B27" s="44"/>
      <c r="C27" s="44"/>
    </row>
    <row r="28" spans="1:3" x14ac:dyDescent="0.35">
      <c r="A28" s="28" t="s">
        <v>25</v>
      </c>
      <c r="B28" s="44" t="s">
        <v>167</v>
      </c>
      <c r="C28" s="44"/>
    </row>
    <row r="29" spans="1:3" x14ac:dyDescent="0.35">
      <c r="A29" s="28" t="s">
        <v>26</v>
      </c>
      <c r="B29" s="44">
        <v>37723143</v>
      </c>
      <c r="C29" s="44"/>
    </row>
    <row r="30" spans="1:3" x14ac:dyDescent="0.35">
      <c r="A30" s="28" t="s">
        <v>27</v>
      </c>
      <c r="B30" s="8" t="s">
        <v>169</v>
      </c>
    </row>
    <row r="31" spans="1:3" x14ac:dyDescent="0.35">
      <c r="A31" s="28" t="s">
        <v>28</v>
      </c>
      <c r="B31" s="57" t="s">
        <v>168</v>
      </c>
      <c r="C31" s="44"/>
    </row>
    <row r="32" spans="1:3" x14ac:dyDescent="0.35">
      <c r="A32" s="28" t="s">
        <v>29</v>
      </c>
      <c r="B32" s="58" t="s">
        <v>171</v>
      </c>
      <c r="C32" s="59"/>
    </row>
    <row r="33" spans="1:3" x14ac:dyDescent="0.35">
      <c r="A33" s="5" t="s">
        <v>30</v>
      </c>
      <c r="B33" s="56" t="s">
        <v>172</v>
      </c>
      <c r="C33" s="56"/>
    </row>
    <row r="34" spans="1:3" ht="43.5" x14ac:dyDescent="0.35">
      <c r="A34" s="5" t="s">
        <v>31</v>
      </c>
      <c r="B34" s="56" t="s">
        <v>170</v>
      </c>
      <c r="C34" s="4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2">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E546E4C1-EF20-0747-BD8A-81F830339609}"/>
  </hyperlinks>
  <pageMargins left="0.7" right="0.7" top="0.75" bottom="0.75" header="0.3" footer="0.3"/>
  <pageSetup orientation="portrait" r:id="rId2"/>
  <headerFooter>
    <oddHeader>&amp;C&amp;"Calibri"&amp;10&amp;K000000 Internal&amp;1#_x000D_</oddHeader>
  </headerFooter>
  <ignoredErrors>
    <ignoredError sqref="B31"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 zoomScale="70" zoomScaleNormal="7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3" t="s">
        <v>32</v>
      </c>
      <c r="B1" s="83"/>
      <c r="C1" s="83"/>
    </row>
    <row r="2" spans="1:3" ht="15.75" customHeight="1" x14ac:dyDescent="0.35">
      <c r="A2" s="20" t="s">
        <v>33</v>
      </c>
      <c r="B2" s="73" t="s">
        <v>182</v>
      </c>
      <c r="C2" s="74"/>
    </row>
    <row r="3" spans="1:3" s="2" customFormat="1" x14ac:dyDescent="0.35">
      <c r="A3" s="5" t="s">
        <v>1</v>
      </c>
      <c r="B3" s="46" t="str">
        <f>'AUTOS  NOTA 322'!B2:C2</f>
        <v>11001310302620220016800</v>
      </c>
      <c r="C3" s="46"/>
    </row>
    <row r="4" spans="1:3" s="2" customFormat="1" x14ac:dyDescent="0.35">
      <c r="A4" s="5" t="s">
        <v>2</v>
      </c>
      <c r="B4" s="46" t="str">
        <f>'AUTOS  NOTA 322'!B3:C3</f>
        <v>JUZGADO VEINTISEIS (26) CIVIL DEL CIRCUITO DE BOGOTÁ</v>
      </c>
      <c r="C4" s="46"/>
    </row>
    <row r="5" spans="1:3" s="2" customFormat="1" x14ac:dyDescent="0.35">
      <c r="A5" s="5" t="s">
        <v>3</v>
      </c>
      <c r="B5" s="46" t="str">
        <f>'AUTOS  NOTA 322'!B4:C4</f>
        <v>EDGAR VICENTE MOGOLLÓN CARRILLO
BANCO DAVIVIENDA SA
SEGUROS COMERCIALES BOLIVAR SA</v>
      </c>
      <c r="C5" s="46"/>
    </row>
    <row r="6" spans="1:3" s="2" customFormat="1" x14ac:dyDescent="0.35">
      <c r="A6" s="5" t="s">
        <v>4</v>
      </c>
      <c r="B6" s="46"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46"/>
    </row>
    <row r="7" spans="1:3" s="2" customFormat="1" x14ac:dyDescent="0.35">
      <c r="A7" s="5" t="s">
        <v>5</v>
      </c>
      <c r="B7" s="46" t="str">
        <f>'AUTOS  NOTA 322'!B6:C6</f>
        <v>LLAMADA EN GARANTIA</v>
      </c>
      <c r="C7" s="46"/>
    </row>
    <row r="8" spans="1:3" s="2" customFormat="1" x14ac:dyDescent="0.35">
      <c r="A8" s="31" t="s">
        <v>34</v>
      </c>
      <c r="B8" s="46" t="str">
        <f>'AUTOS  NOTA 322'!B7:C8</f>
        <v>ADRIANA PAOLA CONTRERAS GALLEGO (Q.E.P.D)</v>
      </c>
      <c r="C8" s="46"/>
    </row>
    <row r="9" spans="1:3" x14ac:dyDescent="0.35">
      <c r="A9" s="20" t="s">
        <v>35</v>
      </c>
      <c r="B9" s="46" t="s">
        <v>178</v>
      </c>
      <c r="C9" s="46"/>
    </row>
    <row r="10" spans="1:3" x14ac:dyDescent="0.35">
      <c r="A10" s="20" t="s">
        <v>36</v>
      </c>
      <c r="B10" s="46" t="s">
        <v>116</v>
      </c>
      <c r="C10" s="46"/>
    </row>
    <row r="11" spans="1:3" x14ac:dyDescent="0.35">
      <c r="A11" s="20" t="s">
        <v>38</v>
      </c>
      <c r="B11" s="66">
        <v>0</v>
      </c>
      <c r="C11" s="67"/>
    </row>
    <row r="12" spans="1:3" x14ac:dyDescent="0.35">
      <c r="A12" s="20" t="s">
        <v>39</v>
      </c>
      <c r="B12" s="66">
        <v>0</v>
      </c>
      <c r="C12" s="67"/>
    </row>
    <row r="13" spans="1:3" x14ac:dyDescent="0.35">
      <c r="A13" s="20" t="s">
        <v>40</v>
      </c>
      <c r="B13" s="48"/>
      <c r="C13" s="49"/>
    </row>
    <row r="14" spans="1:3" x14ac:dyDescent="0.35">
      <c r="A14" s="20" t="s">
        <v>41</v>
      </c>
      <c r="B14" s="47"/>
      <c r="C14" s="46"/>
    </row>
    <row r="15" spans="1:3" x14ac:dyDescent="0.35">
      <c r="A15" s="20" t="s">
        <v>42</v>
      </c>
      <c r="B15" s="46"/>
      <c r="C15" s="46"/>
    </row>
    <row r="16" spans="1:3" x14ac:dyDescent="0.35">
      <c r="A16" s="20" t="s">
        <v>43</v>
      </c>
      <c r="B16" s="46"/>
      <c r="C16" s="46"/>
    </row>
    <row r="17" spans="1:3" x14ac:dyDescent="0.35">
      <c r="A17" s="70" t="s">
        <v>44</v>
      </c>
      <c r="B17" s="46"/>
      <c r="C17" s="46"/>
    </row>
    <row r="18" spans="1:3" x14ac:dyDescent="0.35">
      <c r="A18" s="71"/>
      <c r="B18" s="10" t="s">
        <v>45</v>
      </c>
      <c r="C18" s="10" t="s">
        <v>46</v>
      </c>
    </row>
    <row r="19" spans="1:3" x14ac:dyDescent="0.35">
      <c r="A19" s="71"/>
      <c r="B19" s="6" t="s">
        <v>47</v>
      </c>
      <c r="C19" s="6"/>
    </row>
    <row r="20" spans="1:3" x14ac:dyDescent="0.35">
      <c r="A20" s="71"/>
      <c r="B20" s="6"/>
      <c r="C20" s="6"/>
    </row>
    <row r="21" spans="1:3" x14ac:dyDescent="0.35">
      <c r="A21" s="72"/>
      <c r="B21" s="6"/>
      <c r="C21" s="6"/>
    </row>
    <row r="22" spans="1:3" x14ac:dyDescent="0.35">
      <c r="A22" s="20" t="s">
        <v>48</v>
      </c>
      <c r="B22" s="46"/>
      <c r="C22" s="46"/>
    </row>
    <row r="23" spans="1:3" x14ac:dyDescent="0.35">
      <c r="A23" s="20" t="s">
        <v>49</v>
      </c>
      <c r="B23" s="73"/>
      <c r="C23" s="74"/>
    </row>
    <row r="24" spans="1:3" x14ac:dyDescent="0.35">
      <c r="A24" s="20" t="s">
        <v>50</v>
      </c>
      <c r="B24" s="46" t="s">
        <v>148</v>
      </c>
      <c r="C24" s="46"/>
    </row>
    <row r="25" spans="1:3" x14ac:dyDescent="0.35">
      <c r="A25" s="20" t="s">
        <v>51</v>
      </c>
      <c r="B25" s="46"/>
      <c r="C25" s="46"/>
    </row>
    <row r="26" spans="1:3" x14ac:dyDescent="0.35">
      <c r="A26" s="20" t="s">
        <v>52</v>
      </c>
      <c r="B26" s="46"/>
      <c r="C26" s="46"/>
    </row>
    <row r="27" spans="1:3" x14ac:dyDescent="0.35">
      <c r="A27" s="19" t="s">
        <v>53</v>
      </c>
      <c r="B27" s="46"/>
      <c r="C27" s="46"/>
    </row>
    <row r="28" spans="1:3" x14ac:dyDescent="0.35">
      <c r="A28" s="75" t="s">
        <v>54</v>
      </c>
      <c r="B28" s="75"/>
      <c r="C28" s="75"/>
    </row>
    <row r="29" spans="1:3" x14ac:dyDescent="0.35">
      <c r="A29" s="68" t="s">
        <v>55</v>
      </c>
      <c r="B29" s="69"/>
      <c r="C29" s="11"/>
    </row>
    <row r="30" spans="1:3" x14ac:dyDescent="0.35">
      <c r="A30" s="68" t="s">
        <v>56</v>
      </c>
      <c r="B30" s="69"/>
      <c r="C30" s="11"/>
    </row>
    <row r="31" spans="1:3" x14ac:dyDescent="0.35">
      <c r="A31" s="68" t="s">
        <v>57</v>
      </c>
      <c r="B31" s="69"/>
      <c r="C31" s="12"/>
    </row>
    <row r="32" spans="1:3" x14ac:dyDescent="0.35">
      <c r="A32" s="68" t="s">
        <v>58</v>
      </c>
      <c r="B32" s="69"/>
      <c r="C32" s="11"/>
    </row>
    <row r="33" spans="1:3" x14ac:dyDescent="0.35">
      <c r="A33" s="68" t="s">
        <v>59</v>
      </c>
      <c r="B33" s="69"/>
      <c r="C33" s="11"/>
    </row>
    <row r="34" spans="1:3" x14ac:dyDescent="0.35">
      <c r="A34" s="68" t="s">
        <v>60</v>
      </c>
      <c r="B34" s="69"/>
      <c r="C34" s="13"/>
    </row>
    <row r="35" spans="1:3" x14ac:dyDescent="0.35">
      <c r="A35" s="64" t="s">
        <v>61</v>
      </c>
      <c r="B35" s="65"/>
      <c r="C35" s="14"/>
    </row>
    <row r="36" spans="1:3" x14ac:dyDescent="0.35">
      <c r="A36" s="64" t="s">
        <v>62</v>
      </c>
      <c r="B36" s="65"/>
      <c r="C36" s="15"/>
    </row>
    <row r="37" spans="1:3" x14ac:dyDescent="0.35">
      <c r="A37" s="76" t="s">
        <v>63</v>
      </c>
      <c r="B37" s="77"/>
      <c r="C37" s="15"/>
    </row>
    <row r="38" spans="1:3" x14ac:dyDescent="0.35">
      <c r="A38" s="78"/>
      <c r="B38" s="79"/>
      <c r="C38" s="15"/>
    </row>
    <row r="39" spans="1:3" x14ac:dyDescent="0.35">
      <c r="A39" s="80"/>
      <c r="B39" s="81"/>
      <c r="C39" s="15"/>
    </row>
    <row r="40" spans="1:3" x14ac:dyDescent="0.35">
      <c r="A40" s="82" t="s">
        <v>64</v>
      </c>
      <c r="B40" s="82"/>
      <c r="C40" s="82"/>
    </row>
    <row r="41" spans="1:3" x14ac:dyDescent="0.35">
      <c r="A41" s="17" t="s">
        <v>65</v>
      </c>
      <c r="B41" s="18"/>
      <c r="C41" s="15"/>
    </row>
    <row r="42" spans="1:3" x14ac:dyDescent="0.35">
      <c r="A42" s="64" t="s">
        <v>66</v>
      </c>
      <c r="B42" s="65"/>
      <c r="C42" s="15"/>
    </row>
    <row r="43" spans="1:3" x14ac:dyDescent="0.35">
      <c r="A43" s="64" t="s">
        <v>67</v>
      </c>
      <c r="B43" s="65"/>
      <c r="C43" s="15"/>
    </row>
    <row r="44" spans="1:3" x14ac:dyDescent="0.35">
      <c r="A44" s="17" t="s">
        <v>68</v>
      </c>
      <c r="B44" s="18"/>
      <c r="C44" s="15"/>
    </row>
    <row r="45" spans="1:3" x14ac:dyDescent="0.35">
      <c r="A45" s="17" t="s">
        <v>69</v>
      </c>
      <c r="B45" s="18"/>
      <c r="C45" s="15"/>
    </row>
    <row r="46" spans="1:3" x14ac:dyDescent="0.35">
      <c r="A46" s="64" t="s">
        <v>70</v>
      </c>
      <c r="B46" s="65"/>
      <c r="C46" s="15"/>
    </row>
    <row r="47" spans="1:3" x14ac:dyDescent="0.35">
      <c r="A47" s="17" t="s">
        <v>71</v>
      </c>
      <c r="B47" s="16"/>
      <c r="C47" s="15"/>
    </row>
    <row r="48" spans="1:3" x14ac:dyDescent="0.35">
      <c r="A48" s="64" t="s">
        <v>72</v>
      </c>
      <c r="B48" s="65"/>
      <c r="C48" s="15"/>
    </row>
    <row r="49" spans="1:3" x14ac:dyDescent="0.35">
      <c r="A49" s="64" t="s">
        <v>73</v>
      </c>
      <c r="B49" s="65"/>
      <c r="C49" s="15"/>
    </row>
    <row r="50" spans="1:3" x14ac:dyDescent="0.35">
      <c r="A50" s="64" t="s">
        <v>63</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7" zoomScale="115" zoomScaleNormal="115" workbookViewId="0">
      <selection activeCell="B41" sqref="B41:C41"/>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83" t="s">
        <v>74</v>
      </c>
      <c r="B1" s="83"/>
      <c r="C1" s="83"/>
    </row>
    <row r="2" spans="1:9" ht="15" customHeight="1" x14ac:dyDescent="0.35">
      <c r="A2" s="35" t="s">
        <v>33</v>
      </c>
      <c r="B2" s="87" t="str">
        <f>'AUTOS NOTA 321'!B2:C2</f>
        <v>SINIESTRO   110543420 LEGIS APJ32362</v>
      </c>
      <c r="C2" s="88"/>
    </row>
    <row r="3" spans="1:9" x14ac:dyDescent="0.35">
      <c r="A3" s="36" t="s">
        <v>1</v>
      </c>
      <c r="B3" s="102" t="str">
        <f>'AUTOS  NOTA 322'!B2:C2</f>
        <v>11001310302620220016800</v>
      </c>
      <c r="C3" s="102"/>
    </row>
    <row r="4" spans="1:9" x14ac:dyDescent="0.35">
      <c r="A4" s="36" t="s">
        <v>2</v>
      </c>
      <c r="B4" s="102" t="str">
        <f>'AUTOS  NOTA 322'!B3:C3</f>
        <v>JUZGADO VEINTISEIS (26) CIVIL DEL CIRCUITO DE BOGOTÁ</v>
      </c>
      <c r="C4" s="102"/>
    </row>
    <row r="5" spans="1:9" x14ac:dyDescent="0.35">
      <c r="A5" s="36" t="s">
        <v>3</v>
      </c>
      <c r="B5" s="102" t="str">
        <f>'AUTOS  NOTA 322'!B4:C4</f>
        <v>EDGAR VICENTE MOGOLLÓN CARRILLO
BANCO DAVIVIENDA SA
SEGUROS COMERCIALES BOLIVAR SA</v>
      </c>
      <c r="C5" s="102"/>
    </row>
    <row r="6" spans="1:9" ht="15" customHeight="1" x14ac:dyDescent="0.35">
      <c r="A6" s="36" t="s">
        <v>4</v>
      </c>
      <c r="B6" s="102"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102"/>
    </row>
    <row r="7" spans="1:9" x14ac:dyDescent="0.35">
      <c r="A7" s="36" t="s">
        <v>5</v>
      </c>
      <c r="B7" s="102" t="str">
        <f>'AUTOS  NOTA 322'!B6:C6</f>
        <v>LLAMADA EN GARANTIA</v>
      </c>
      <c r="C7" s="102"/>
    </row>
    <row r="8" spans="1:9" x14ac:dyDescent="0.35">
      <c r="A8" s="38" t="s">
        <v>34</v>
      </c>
      <c r="B8" s="102" t="str">
        <f>'AUTOS  NOTA 322'!B7:C8</f>
        <v>ADRIANA PAOLA CONTRERAS GALLEGO (Q.E.P.D)</v>
      </c>
      <c r="C8" s="102"/>
    </row>
    <row r="9" spans="1:9" ht="29" x14ac:dyDescent="0.35">
      <c r="A9" s="36" t="s">
        <v>75</v>
      </c>
      <c r="B9" s="100">
        <f>SUM(C11,C12,C14,C15,C17)</f>
        <v>1170000000</v>
      </c>
      <c r="C9" s="101"/>
    </row>
    <row r="10" spans="1:9" x14ac:dyDescent="0.35">
      <c r="A10" s="103" t="s">
        <v>76</v>
      </c>
      <c r="B10" s="92" t="s">
        <v>77</v>
      </c>
      <c r="C10" s="93"/>
    </row>
    <row r="11" spans="1:9" x14ac:dyDescent="0.35">
      <c r="A11" s="103"/>
      <c r="B11" s="37" t="s">
        <v>78</v>
      </c>
      <c r="C11" s="32"/>
    </row>
    <row r="12" spans="1:9" x14ac:dyDescent="0.35">
      <c r="A12" s="103"/>
      <c r="B12" s="37" t="s">
        <v>79</v>
      </c>
      <c r="C12" s="32"/>
    </row>
    <row r="13" spans="1:9" x14ac:dyDescent="0.35">
      <c r="A13" s="103"/>
      <c r="B13" s="92"/>
      <c r="C13" s="93"/>
    </row>
    <row r="14" spans="1:9" x14ac:dyDescent="0.35">
      <c r="A14" s="103"/>
      <c r="B14" s="37" t="s">
        <v>80</v>
      </c>
      <c r="C14" s="40">
        <v>585000000</v>
      </c>
    </row>
    <row r="15" spans="1:9" x14ac:dyDescent="0.35">
      <c r="A15" s="103"/>
      <c r="B15" s="37" t="s">
        <v>81</v>
      </c>
      <c r="C15" s="40">
        <v>585000000</v>
      </c>
      <c r="E15" t="s">
        <v>82</v>
      </c>
      <c r="F15" s="22">
        <v>0.7</v>
      </c>
    </row>
    <row r="16" spans="1:9" x14ac:dyDescent="0.35">
      <c r="A16" s="103"/>
      <c r="B16" s="92" t="s">
        <v>83</v>
      </c>
      <c r="C16" s="93"/>
      <c r="E16" t="s">
        <v>84</v>
      </c>
      <c r="F16" s="23">
        <v>0.3</v>
      </c>
      <c r="I16" s="25"/>
    </row>
    <row r="17" spans="1:9" x14ac:dyDescent="0.35">
      <c r="A17" s="103"/>
      <c r="B17" s="37"/>
      <c r="C17" s="41"/>
      <c r="F17" s="26"/>
      <c r="I17" s="25"/>
    </row>
    <row r="18" spans="1:9" ht="23.25" customHeight="1" x14ac:dyDescent="0.35">
      <c r="A18" s="39" t="s">
        <v>85</v>
      </c>
      <c r="B18" s="87" t="s">
        <v>123</v>
      </c>
      <c r="C18" s="88"/>
    </row>
    <row r="19" spans="1:9" ht="58" x14ac:dyDescent="0.35">
      <c r="A19" s="36" t="s">
        <v>86</v>
      </c>
      <c r="B19" s="94" t="s">
        <v>179</v>
      </c>
      <c r="C19" s="95"/>
    </row>
    <row r="20" spans="1:9" ht="15" customHeight="1" x14ac:dyDescent="0.35">
      <c r="A20" s="21" t="s">
        <v>87</v>
      </c>
      <c r="B20" s="89">
        <f>((C22+C23+C25+C26+C30+C28+C32+C34+C29+C33)-C37)*C36*C38</f>
        <v>216000000</v>
      </c>
      <c r="C20" s="89"/>
    </row>
    <row r="21" spans="1:9" x14ac:dyDescent="0.35">
      <c r="A21" s="7" t="s">
        <v>88</v>
      </c>
      <c r="B21" s="96" t="s">
        <v>77</v>
      </c>
      <c r="C21" s="97"/>
    </row>
    <row r="22" spans="1:9" x14ac:dyDescent="0.35">
      <c r="A22" s="98"/>
      <c r="B22" s="37" t="s">
        <v>78</v>
      </c>
      <c r="C22" s="32">
        <v>0</v>
      </c>
    </row>
    <row r="23" spans="1:9" x14ac:dyDescent="0.35">
      <c r="A23" s="99"/>
      <c r="B23" s="37" t="s">
        <v>79</v>
      </c>
      <c r="C23" s="32">
        <v>0</v>
      </c>
    </row>
    <row r="24" spans="1:9" x14ac:dyDescent="0.35">
      <c r="A24" s="99"/>
      <c r="B24" s="92" t="s">
        <v>89</v>
      </c>
      <c r="C24" s="93"/>
    </row>
    <row r="25" spans="1:9" x14ac:dyDescent="0.35">
      <c r="A25" s="99"/>
      <c r="B25" s="37" t="s">
        <v>80</v>
      </c>
      <c r="C25" s="32">
        <v>240000000</v>
      </c>
    </row>
    <row r="26" spans="1:9" ht="29" customHeight="1" x14ac:dyDescent="0.35">
      <c r="A26" s="99"/>
      <c r="B26" s="37" t="s">
        <v>90</v>
      </c>
      <c r="C26" s="32">
        <v>300000000</v>
      </c>
    </row>
    <row r="27" spans="1:9" x14ac:dyDescent="0.35">
      <c r="A27" s="99"/>
      <c r="B27" s="92" t="s">
        <v>91</v>
      </c>
      <c r="C27" s="93"/>
    </row>
    <row r="28" spans="1:9" x14ac:dyDescent="0.35">
      <c r="A28" s="99"/>
      <c r="B28" s="37" t="s">
        <v>92</v>
      </c>
      <c r="C28" s="32">
        <v>0</v>
      </c>
    </row>
    <row r="29" spans="1:9" x14ac:dyDescent="0.35">
      <c r="A29" s="99"/>
      <c r="B29" s="37" t="s">
        <v>78</v>
      </c>
      <c r="C29" s="32">
        <v>0</v>
      </c>
    </row>
    <row r="30" spans="1:9" x14ac:dyDescent="0.35">
      <c r="A30" s="99"/>
      <c r="B30" s="37" t="s">
        <v>79</v>
      </c>
      <c r="C30" s="32">
        <v>0</v>
      </c>
    </row>
    <row r="31" spans="1:9" x14ac:dyDescent="0.35">
      <c r="A31" s="99"/>
      <c r="B31" s="92" t="s">
        <v>93</v>
      </c>
      <c r="C31" s="93"/>
    </row>
    <row r="32" spans="1:9" x14ac:dyDescent="0.35">
      <c r="A32" s="99"/>
      <c r="B32" s="37"/>
      <c r="C32" s="32"/>
    </row>
    <row r="33" spans="1:3" x14ac:dyDescent="0.35">
      <c r="A33" s="99"/>
      <c r="B33" s="37" t="s">
        <v>78</v>
      </c>
      <c r="C33" s="32">
        <v>0</v>
      </c>
    </row>
    <row r="34" spans="1:3" x14ac:dyDescent="0.35">
      <c r="A34" s="99"/>
      <c r="B34" s="37" t="s">
        <v>79</v>
      </c>
      <c r="C34" s="32">
        <v>0</v>
      </c>
    </row>
    <row r="35" spans="1:3" x14ac:dyDescent="0.35">
      <c r="A35" s="99"/>
      <c r="B35" s="92" t="s">
        <v>94</v>
      </c>
      <c r="C35" s="93"/>
    </row>
    <row r="36" spans="1:3" x14ac:dyDescent="0.35">
      <c r="A36" s="99"/>
      <c r="B36" s="37" t="s">
        <v>95</v>
      </c>
      <c r="C36" s="33">
        <v>0.4</v>
      </c>
    </row>
    <row r="37" spans="1:3" x14ac:dyDescent="0.35">
      <c r="A37" s="99"/>
      <c r="B37" s="37" t="s">
        <v>39</v>
      </c>
      <c r="C37" s="34">
        <v>0</v>
      </c>
    </row>
    <row r="38" spans="1:3" x14ac:dyDescent="0.35">
      <c r="A38" s="99"/>
      <c r="B38" s="37" t="s">
        <v>96</v>
      </c>
      <c r="C38" s="33">
        <v>1</v>
      </c>
    </row>
    <row r="39" spans="1:3" x14ac:dyDescent="0.35">
      <c r="A39" s="24" t="s">
        <v>97</v>
      </c>
      <c r="B39" s="89">
        <f>IFERROR(B20*(VLOOKUP(B18,E15:F17,2,0)),16666)</f>
        <v>16666</v>
      </c>
      <c r="C39" s="89"/>
    </row>
    <row r="40" spans="1:3" ht="93" customHeight="1" x14ac:dyDescent="0.35">
      <c r="A40" s="36" t="s">
        <v>98</v>
      </c>
      <c r="B40" s="90" t="s">
        <v>180</v>
      </c>
      <c r="C40" s="91"/>
    </row>
    <row r="41" spans="1:3" ht="211.5" customHeight="1" x14ac:dyDescent="0.35">
      <c r="A41" s="36" t="s">
        <v>99</v>
      </c>
      <c r="B41" s="85" t="s">
        <v>181</v>
      </c>
      <c r="C41" s="86"/>
    </row>
    <row r="42" spans="1:3" ht="26" customHeight="1" x14ac:dyDescent="0.35">
      <c r="A42" s="43" t="s">
        <v>100</v>
      </c>
      <c r="B42" s="43"/>
      <c r="C42" s="43"/>
    </row>
    <row r="43" spans="1:3" x14ac:dyDescent="0.35">
      <c r="A43" s="42" t="s">
        <v>101</v>
      </c>
      <c r="B43" s="84" t="s">
        <v>183</v>
      </c>
      <c r="C43" s="84"/>
    </row>
    <row r="44" spans="1:3" ht="41" customHeight="1" x14ac:dyDescent="0.35">
      <c r="A44" s="42" t="s">
        <v>102</v>
      </c>
      <c r="B44" s="108" t="s">
        <v>184</v>
      </c>
      <c r="C44" s="109"/>
    </row>
  </sheetData>
  <sheetProtection algorithmName="SHA-512" hashValue="Y6jm3BzJbbuYepmmD9/3XgP0/2+e/ibB3vzV4hYGrHAhkuvi6ip1SwTuqosUFefckAFp58z48DWwhwSVsK5n2Q==" saltValue="33C4Qfd9ErFF9CIfv4DgmQ==" spinCount="100000" sheet="1" selectLockedCells="1"/>
  <mergeCells count="27">
    <mergeCell ref="B44:C44"/>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3" t="s">
        <v>103</v>
      </c>
      <c r="B1" s="83"/>
      <c r="C1" s="83"/>
    </row>
    <row r="2" spans="1:3" x14ac:dyDescent="0.35">
      <c r="A2" s="20" t="s">
        <v>33</v>
      </c>
      <c r="B2" s="73" t="str">
        <f>'AUTOS NOTA 324'!B2:C2</f>
        <v>SINIESTRO   110543420 LEGIS APJ32362</v>
      </c>
      <c r="C2" s="74"/>
    </row>
    <row r="3" spans="1:3" x14ac:dyDescent="0.35">
      <c r="A3" s="5" t="s">
        <v>1</v>
      </c>
      <c r="B3" s="46" t="str">
        <f>'AUTOS  NOTA 322'!B2:C2</f>
        <v>11001310302620220016800</v>
      </c>
      <c r="C3" s="46"/>
    </row>
    <row r="4" spans="1:3" x14ac:dyDescent="0.35">
      <c r="A4" s="5" t="s">
        <v>2</v>
      </c>
      <c r="B4" s="46" t="str">
        <f>'AUTOS  NOTA 322'!B3:C3</f>
        <v>JUZGADO VEINTISEIS (26) CIVIL DEL CIRCUITO DE BOGOTÁ</v>
      </c>
      <c r="C4" s="46"/>
    </row>
    <row r="5" spans="1:3" x14ac:dyDescent="0.35">
      <c r="A5" s="5" t="s">
        <v>3</v>
      </c>
      <c r="B5" s="46" t="str">
        <f>'AUTOS  NOTA 322'!B4:C4</f>
        <v>EDGAR VICENTE MOGOLLÓN CARRILLO
BANCO DAVIVIENDA SA
SEGUROS COMERCIALES BOLIVAR SA</v>
      </c>
      <c r="C5" s="46"/>
    </row>
    <row r="6" spans="1:3" ht="15" customHeight="1" x14ac:dyDescent="0.35">
      <c r="A6" s="5" t="s">
        <v>4</v>
      </c>
      <c r="B6" s="46"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46"/>
    </row>
    <row r="7" spans="1:3" ht="15" customHeight="1" x14ac:dyDescent="0.35">
      <c r="A7" s="5" t="s">
        <v>5</v>
      </c>
      <c r="B7" s="46" t="str">
        <f>'AUTOS  NOTA 322'!B6:C6</f>
        <v>LLAMADA EN GARANTIA</v>
      </c>
      <c r="C7" s="46"/>
    </row>
    <row r="8" spans="1:3" ht="15" customHeight="1" x14ac:dyDescent="0.35">
      <c r="A8" s="31" t="s">
        <v>34</v>
      </c>
      <c r="B8" s="46" t="str">
        <f>'AUTOS  NOTA 322'!B7:C8</f>
        <v>ADRIANA PAOLA CONTRERAS GALLEGO (Q.E.P.D)</v>
      </c>
      <c r="C8" s="46"/>
    </row>
    <row r="9" spans="1:3" ht="19" customHeight="1" x14ac:dyDescent="0.35">
      <c r="A9" s="5" t="s">
        <v>104</v>
      </c>
      <c r="B9" s="46"/>
      <c r="C9" s="46"/>
    </row>
    <row r="10" spans="1:3" x14ac:dyDescent="0.35">
      <c r="A10" s="7" t="s">
        <v>88</v>
      </c>
      <c r="B10" s="106">
        <f>'AUTOS NOTA 324'!B20:C20</f>
        <v>216000000</v>
      </c>
      <c r="C10" s="106"/>
    </row>
    <row r="11" spans="1:3" x14ac:dyDescent="0.35">
      <c r="A11" s="7" t="s">
        <v>105</v>
      </c>
      <c r="B11" s="107">
        <f>'AUTOS NOTA 324'!B39:C39</f>
        <v>16666</v>
      </c>
      <c r="C11" s="46"/>
    </row>
    <row r="12" spans="1:3" ht="29" x14ac:dyDescent="0.35">
      <c r="A12" s="7" t="s">
        <v>106</v>
      </c>
      <c r="B12" s="104"/>
      <c r="C12" s="105"/>
    </row>
    <row r="13" spans="1:3" ht="43.5" x14ac:dyDescent="0.35">
      <c r="A13" s="5" t="s">
        <v>107</v>
      </c>
      <c r="B13" s="46"/>
      <c r="C13" s="46"/>
    </row>
    <row r="14" spans="1:3" ht="43.5" x14ac:dyDescent="0.35">
      <c r="A14" s="5" t="s">
        <v>108</v>
      </c>
      <c r="B14" s="46"/>
      <c r="C14" s="46"/>
    </row>
    <row r="15" spans="1:3" x14ac:dyDescent="0.35">
      <c r="A15" s="5" t="s">
        <v>109</v>
      </c>
      <c r="B15" s="6"/>
      <c r="C15" s="6"/>
    </row>
    <row r="16" spans="1:3" x14ac:dyDescent="0.35">
      <c r="A16" s="7" t="s">
        <v>110</v>
      </c>
      <c r="B16" s="46"/>
      <c r="C16" s="46"/>
    </row>
    <row r="17" spans="1:3" x14ac:dyDescent="0.35">
      <c r="A17" s="6" t="s">
        <v>111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3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35">
      <c r="A3" t="s">
        <v>128</v>
      </c>
      <c r="C3" t="s">
        <v>129</v>
      </c>
      <c r="D3" s="2" t="s">
        <v>130</v>
      </c>
      <c r="E3" s="1" t="s">
        <v>131</v>
      </c>
      <c r="F3" s="2" t="s">
        <v>84</v>
      </c>
      <c r="G3" s="4">
        <v>0.3</v>
      </c>
      <c r="H3" t="s">
        <v>132</v>
      </c>
      <c r="I3" t="s">
        <v>133</v>
      </c>
      <c r="L3" s="30" t="s">
        <v>37</v>
      </c>
      <c r="M3" t="s">
        <v>134</v>
      </c>
      <c r="N3" t="s">
        <v>123</v>
      </c>
    </row>
    <row r="4" spans="1:15" x14ac:dyDescent="0.35">
      <c r="A4" t="s">
        <v>134</v>
      </c>
      <c r="C4" t="s">
        <v>135</v>
      </c>
      <c r="E4" s="1" t="s">
        <v>136</v>
      </c>
      <c r="H4" t="s">
        <v>137</v>
      </c>
      <c r="I4" t="s">
        <v>138</v>
      </c>
      <c r="L4" t="s">
        <v>139</v>
      </c>
    </row>
    <row r="5" spans="1:15" x14ac:dyDescent="0.35">
      <c r="A5" t="s">
        <v>140</v>
      </c>
      <c r="E5" s="1" t="s">
        <v>141</v>
      </c>
      <c r="H5" t="s">
        <v>142</v>
      </c>
      <c r="I5" t="s">
        <v>143</v>
      </c>
      <c r="L5" s="30" t="s">
        <v>144</v>
      </c>
    </row>
    <row r="6" spans="1:15" x14ac:dyDescent="0.35">
      <c r="E6" s="1" t="s">
        <v>145</v>
      </c>
      <c r="I6" t="s">
        <v>146</v>
      </c>
      <c r="L6" s="30" t="s">
        <v>147</v>
      </c>
    </row>
    <row r="7" spans="1:15" x14ac:dyDescent="0.35">
      <c r="E7" s="1" t="s">
        <v>148</v>
      </c>
      <c r="I7" t="s">
        <v>149</v>
      </c>
      <c r="L7" s="30" t="s">
        <v>150</v>
      </c>
    </row>
    <row r="8" spans="1:15" x14ac:dyDescent="0.35">
      <c r="E8" s="1" t="s">
        <v>151</v>
      </c>
      <c r="L8" s="30" t="s">
        <v>91</v>
      </c>
    </row>
    <row r="9" spans="1:15" x14ac:dyDescent="0.35">
      <c r="L9" s="30" t="s">
        <v>152</v>
      </c>
    </row>
    <row r="10" spans="1:15" x14ac:dyDescent="0.35">
      <c r="L10" s="30" t="s">
        <v>153</v>
      </c>
    </row>
    <row r="11" spans="1:15" x14ac:dyDescent="0.35">
      <c r="L11" s="30" t="s">
        <v>154</v>
      </c>
    </row>
    <row r="12" spans="1:15" x14ac:dyDescent="0.35">
      <c r="L12" s="30" t="s">
        <v>155</v>
      </c>
    </row>
    <row r="13" spans="1:15" x14ac:dyDescent="0.3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2024-05-14T19:55:26Z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