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WWG00M.ROOTDOM.NET\BFS-HOME\CE01959-R0244583\ICM\Desktop\y\x\"/>
    </mc:Choice>
  </mc:AlternateContent>
  <xr:revisionPtr revIDLastSave="0" documentId="13_ncr:1_{8AEA2940-6310-4D6D-8CBC-892D4CF26490}" xr6:coauthVersionLast="47" xr6:coauthVersionMax="47" xr10:uidLastSave="{00000000-0000-0000-0000-000000000000}"/>
  <bookViews>
    <workbookView xWindow="600" yWindow="0" windowWidth="15735" windowHeight="15285" activeTab="1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 s="1"/>
  <c r="B4" i="10"/>
  <c r="B5" i="10"/>
  <c r="B6" i="10"/>
  <c r="B3" i="10"/>
</calcChain>
</file>

<file path=xl/sharedStrings.xml><?xml version="1.0" encoding="utf-8"?>
<sst xmlns="http://schemas.openxmlformats.org/spreadsheetml/2006/main" count="212" uniqueCount="158">
  <si>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</si>
  <si>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</si>
  <si>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</si>
  <si>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</si>
  <si>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</si>
  <si>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</si>
  <si>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</si>
  <si>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</si>
  <si>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</si>
  <si>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</si>
  <si>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</si>
  <si>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</si>
  <si>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</si>
  <si>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</si>
  <si>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</si>
  <si>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</si>
  <si>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</si>
  <si>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</si>
  <si>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</si>
  <si>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</si>
  <si>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</si>
  <si>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</si>
  <si>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</si>
  <si>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</si>
  <si>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</si>
  <si>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</si>
  <si>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</si>
  <si>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</si>
  <si>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PÓLIZA</t>
  </si>
  <si>
    <t>VALOR ASEGURADO</t>
  </si>
  <si>
    <t>DEDUCIBLE</t>
  </si>
  <si>
    <t>MODALIDAD</t>
  </si>
  <si>
    <t xml:space="preserve">VIGENCIA 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</si>
  <si>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</si>
  <si>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</si>
  <si>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</si>
  <si>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</si>
  <si>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</si>
  <si>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</si>
  <si>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</si>
  <si>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</si>
  <si>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</si>
  <si>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</si>
  <si>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</si>
  <si>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</si>
  <si>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</si>
  <si>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</si>
  <si>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</si>
  <si>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</si>
  <si>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</si>
  <si>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</si>
  <si>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</si>
  <si>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</si>
  <si>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</si>
  <si>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</si>
  <si>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</si>
  <si>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</si>
  <si>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</si>
  <si>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</si>
  <si>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</si>
  <si>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</si>
  <si>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</si>
  <si>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</si>
  <si>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</si>
  <si>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</si>
  <si>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</si>
  <si>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</si>
  <si>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</si>
  <si>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</si>
  <si>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</si>
  <si>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</si>
  <si>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</si>
  <si>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</si>
  <si>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EVENTUAL RC MEDICA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</si>
  <si>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</si>
  <si>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</si>
  <si>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</si>
  <si>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</si>
  <si>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</si>
  <si>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</si>
  <si>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</si>
  <si>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</si>
  <si>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</si>
  <si>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</si>
  <si>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</si>
  <si>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</si>
  <si>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</si>
  <si>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</si>
  <si>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</si>
  <si>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</si>
  <si>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</si>
  <si>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</si>
  <si>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</si>
  <si>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</si>
  <si>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</si>
  <si>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</si>
  <si>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</si>
  <si>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</si>
  <si>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</si>
  <si>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>PROBABLE GENERALES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</si>
  <si>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</si>
  <si>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</si>
  <si>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</si>
  <si>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</si>
  <si>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</si>
  <si>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</si>
  <si>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</si>
  <si>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</si>
  <si>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</si>
  <si>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</si>
  <si>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</si>
  <si>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</si>
  <si>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</si>
  <si>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</si>
  <si>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</si>
  <si>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</si>
  <si>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</si>
  <si>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</si>
  <si>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</si>
  <si>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</si>
  <si>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</si>
  <si>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</si>
  <si>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</si>
  <si>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</si>
  <si>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</si>
  <si>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</si>
  <si>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</si>
  <si>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</si>
  <si>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</si>
  <si>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</si>
  <si>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</si>
  <si>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</si>
  <si>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</si>
  <si>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</si>
  <si>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 xml:space="preserve">Juzgado Tercero (3°) Civil del Circuito de Bogotá </t>
  </si>
  <si>
    <t xml:space="preserve">Seguros deVida Suramericana S.A.; Allianz Seguros de Vida S.A. Y Compañía de Seguros Bolívar S.A. </t>
  </si>
  <si>
    <t xml:space="preserve">Ariel Bernardo Arrazola Merlano </t>
  </si>
  <si>
    <t>No aplica</t>
  </si>
  <si>
    <t>Junio 29 de 2023</t>
  </si>
  <si>
    <t>Junio 13 de 2023</t>
  </si>
  <si>
    <t>Incapacidad Total y Permanente</t>
  </si>
  <si>
    <t xml:space="preserve">1. El señor Ariel Hernando Arrazola Merlano tomó las siguientes Pólizas con Allianz Seguros de Vida S.A.:
* Póliza 023028476/0 
* Póliza 023095120/0
2. En el año 2023, la Junta Regional de Calificación de Invalidez de Bolivar dictaminó una pérdida de capacidad laboral del 50,64% y con base en ello, presentó reclamación para hacer efectivo el amparo de incapacidad total y permanente de dichas pólizas. 
3. Las reclamaciones fueron objetadas por reticencia. 
</t>
  </si>
  <si>
    <t>Incapacidad Total y Permanente - Póliza No. 023095120/0</t>
  </si>
  <si>
    <t>Incapacidad Total y Permanente - Póliza No. 023028476/0</t>
  </si>
  <si>
    <t>Póliza Vida ActuAII No. 023028476/0 y Póliza Allianz Vida ActuAII No. 023095120/0</t>
  </si>
  <si>
    <t>Abril 2 de 2024</t>
  </si>
  <si>
    <t>Abril 15 de 2024</t>
  </si>
  <si>
    <t>Mayo 15 de 2024</t>
  </si>
  <si>
    <t>11001310300320240003300</t>
  </si>
  <si>
    <t>Marzo 24 de 2023</t>
  </si>
  <si>
    <t>APJ32339 - 126770076 - 123768945</t>
  </si>
  <si>
    <t>SINIESTRO 1</t>
  </si>
  <si>
    <t>ITP</t>
  </si>
  <si>
    <t>22/12/2021 - 22/10/2022</t>
  </si>
  <si>
    <t>X</t>
  </si>
  <si>
    <t>RETICENCIA</t>
  </si>
  <si>
    <t>SINIESTRO 2</t>
  </si>
  <si>
    <t>26/05/2022 - 26/10/2022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</si>
</sst>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11" xfId="0" applyBorder="1" applyAlignment="1">
      <alignment horizontal="left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file:///C:\Users\diana\Downloads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zoomScale="74" zoomScaleNormal="74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0" t="s">
        <v>0</v>
      </c>
      <c r="B1" s="40"/>
      <c r="C1" s="40"/>
    </row>
    <row r="2" spans="1:3" x14ac:dyDescent="0.25">
      <c r="A2" s="5" t="s">
        <v>1</v>
      </c>
      <c r="B2" s="42" t="s">
        <v>148</v>
      </c>
      <c r="C2" s="43"/>
    </row>
    <row r="3" spans="1:3" x14ac:dyDescent="0.25">
      <c r="A3" s="5" t="s">
        <v>2</v>
      </c>
      <c r="B3" s="44" t="s">
        <v>134</v>
      </c>
      <c r="C3" s="45"/>
    </row>
    <row r="4" spans="1:3" x14ac:dyDescent="0.25">
      <c r="A4" s="5" t="s">
        <v>3</v>
      </c>
      <c r="B4" s="44" t="s">
        <v>135</v>
      </c>
      <c r="C4" s="45"/>
    </row>
    <row r="5" spans="1:3" ht="14.45" customHeight="1" x14ac:dyDescent="0.25">
      <c r="A5" s="5" t="s">
        <v>4</v>
      </c>
      <c r="B5" s="46" t="s">
        <v>136</v>
      </c>
      <c r="C5" s="45"/>
    </row>
    <row r="6" spans="1:3" x14ac:dyDescent="0.25">
      <c r="A6" s="5" t="s">
        <v>5</v>
      </c>
      <c r="B6" s="41" t="s">
        <v>110</v>
      </c>
      <c r="C6" s="41"/>
    </row>
    <row r="7" spans="1:3" x14ac:dyDescent="0.25">
      <c r="A7" s="5" t="s">
        <v>7</v>
      </c>
      <c r="B7" s="41" t="s">
        <v>137</v>
      </c>
      <c r="C7" s="41"/>
    </row>
    <row r="8" spans="1:3" x14ac:dyDescent="0.25">
      <c r="A8" s="5" t="s">
        <v>8</v>
      </c>
      <c r="B8" s="37" t="s">
        <v>149</v>
      </c>
      <c r="C8" s="37"/>
    </row>
    <row r="9" spans="1:3" x14ac:dyDescent="0.25">
      <c r="A9" s="5" t="s">
        <v>9</v>
      </c>
      <c r="B9" s="37" t="s">
        <v>139</v>
      </c>
      <c r="C9" s="37"/>
    </row>
    <row r="10" spans="1:3" x14ac:dyDescent="0.25">
      <c r="A10" s="5" t="s">
        <v>10</v>
      </c>
      <c r="B10" s="37" t="s">
        <v>138</v>
      </c>
      <c r="C10" s="37"/>
    </row>
    <row r="11" spans="1:3" ht="23.25" customHeight="1" x14ac:dyDescent="0.25">
      <c r="A11" s="5" t="s">
        <v>11</v>
      </c>
      <c r="B11" s="38" t="s">
        <v>140</v>
      </c>
      <c r="C11" s="39"/>
    </row>
    <row r="12" spans="1:3" x14ac:dyDescent="0.25">
      <c r="A12" s="48" t="s">
        <v>12</v>
      </c>
      <c r="B12" s="37" t="s">
        <v>141</v>
      </c>
      <c r="C12" s="41"/>
    </row>
    <row r="13" spans="1:3" ht="30" customHeight="1" x14ac:dyDescent="0.25">
      <c r="A13" s="48"/>
      <c r="B13" s="41"/>
      <c r="C13" s="41"/>
    </row>
    <row r="14" spans="1:3" ht="73.5" customHeight="1" x14ac:dyDescent="0.25">
      <c r="A14" s="48"/>
      <c r="B14" s="41"/>
      <c r="C14" s="41"/>
    </row>
    <row r="15" spans="1:3" ht="30" x14ac:dyDescent="0.25">
      <c r="A15" s="5" t="s">
        <v>13</v>
      </c>
      <c r="B15" s="51">
        <f>SUM(C17,C18,C20,C21,C23)</f>
        <v>270000000</v>
      </c>
      <c r="C15" s="52"/>
    </row>
    <row r="16" spans="1:3" ht="33.75" customHeight="1" x14ac:dyDescent="0.25">
      <c r="A16" s="53" t="s">
        <v>14</v>
      </c>
      <c r="B16" s="54" t="s">
        <v>15</v>
      </c>
      <c r="C16" s="54"/>
    </row>
    <row r="17" spans="1:3" ht="33.75" customHeight="1" x14ac:dyDescent="0.25">
      <c r="A17" s="53"/>
      <c r="B17" s="11" t="s">
        <v>142</v>
      </c>
      <c r="C17" s="6">
        <v>220000000</v>
      </c>
    </row>
    <row r="18" spans="1:3" ht="33.75" customHeight="1" x14ac:dyDescent="0.25">
      <c r="A18" s="53"/>
      <c r="B18" s="11" t="s">
        <v>143</v>
      </c>
      <c r="C18" s="6">
        <v>50000000</v>
      </c>
    </row>
    <row r="19" spans="1:3" x14ac:dyDescent="0.25">
      <c r="A19" s="53"/>
      <c r="B19" s="55" t="s">
        <v>18</v>
      </c>
      <c r="C19" s="56"/>
    </row>
    <row r="20" spans="1:3" x14ac:dyDescent="0.25">
      <c r="A20" s="53"/>
      <c r="B20" s="11"/>
      <c r="C20" s="6"/>
    </row>
    <row r="21" spans="1:3" x14ac:dyDescent="0.25">
      <c r="A21" s="53"/>
      <c r="B21" s="11"/>
      <c r="C21" s="6"/>
    </row>
    <row r="22" spans="1:3" x14ac:dyDescent="0.25">
      <c r="A22" s="53"/>
      <c r="B22" s="55" t="s">
        <v>19</v>
      </c>
      <c r="C22" s="56"/>
    </row>
    <row r="23" spans="1:3" x14ac:dyDescent="0.25">
      <c r="A23" s="53"/>
      <c r="B23" s="11"/>
      <c r="C23" s="16"/>
    </row>
    <row r="24" spans="1:3" x14ac:dyDescent="0.25">
      <c r="A24" s="5" t="s">
        <v>20</v>
      </c>
      <c r="B24" s="41" t="s">
        <v>136</v>
      </c>
      <c r="C24" s="41"/>
    </row>
    <row r="25" spans="1:3" x14ac:dyDescent="0.25">
      <c r="A25" s="5" t="s">
        <v>21</v>
      </c>
      <c r="B25" s="41">
        <v>92500936</v>
      </c>
      <c r="C25" s="41"/>
    </row>
    <row r="26" spans="1:3" x14ac:dyDescent="0.25">
      <c r="A26" s="5" t="s">
        <v>22</v>
      </c>
      <c r="B26" s="37" t="s">
        <v>144</v>
      </c>
      <c r="C26" s="41"/>
    </row>
    <row r="27" spans="1:3" x14ac:dyDescent="0.25">
      <c r="A27" s="5" t="s">
        <v>23</v>
      </c>
      <c r="B27" s="49" t="s">
        <v>145</v>
      </c>
      <c r="C27" s="50"/>
    </row>
    <row r="28" spans="1:3" x14ac:dyDescent="0.25">
      <c r="A28" s="5" t="s">
        <v>24</v>
      </c>
      <c r="B28" s="47" t="s">
        <v>146</v>
      </c>
      <c r="C28" s="47"/>
    </row>
    <row r="29" spans="1:3" x14ac:dyDescent="0.25">
      <c r="A29" s="5" t="s">
        <v>25</v>
      </c>
      <c r="B29" s="41" t="s">
        <v>147</v>
      </c>
      <c r="C29" s="41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9"/>
  <sheetViews>
    <sheetView tabSelected="1" zoomScale="70" zoomScaleNormal="70" workbookViewId="0">
      <selection activeCell="C23" sqref="C23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7" t="s">
        <v>26</v>
      </c>
      <c r="B1" s="57"/>
      <c r="C1" s="57"/>
    </row>
    <row r="2" spans="1:3" x14ac:dyDescent="0.25">
      <c r="A2" s="13" t="s">
        <v>27</v>
      </c>
      <c r="B2" s="58" t="s">
        <v>150</v>
      </c>
      <c r="C2" s="59"/>
    </row>
    <row r="3" spans="1:3" x14ac:dyDescent="0.25">
      <c r="A3" s="5" t="s">
        <v>1</v>
      </c>
      <c r="B3" s="41" t="str">
        <f>'GENERALES NOTA 322'!B2:C2</f>
        <v>11001310300320240003300</v>
      </c>
      <c r="C3" s="41"/>
    </row>
    <row r="4" spans="1:3" x14ac:dyDescent="0.25">
      <c r="A4" s="5" t="s">
        <v>2</v>
      </c>
      <c r="B4" s="41" t="str">
        <f>'GENERALES NOTA 322'!B3:C3</f>
        <v xml:space="preserve">Juzgado Tercero (3°) Civil del Circuito de Bogotá </v>
      </c>
      <c r="C4" s="41"/>
    </row>
    <row r="5" spans="1:3" x14ac:dyDescent="0.25">
      <c r="A5" s="5" t="s">
        <v>3</v>
      </c>
      <c r="B5" s="41" t="str">
        <f>'GENERALES NOTA 322'!B4:C4</f>
        <v xml:space="preserve">Seguros deVida Suramericana S.A.; Allianz Seguros de Vida S.A. Y Compañía de Seguros Bolívar S.A. </v>
      </c>
      <c r="C5" s="41"/>
    </row>
    <row r="6" spans="1:3" x14ac:dyDescent="0.25">
      <c r="A6" s="5" t="s">
        <v>4</v>
      </c>
      <c r="B6" s="41" t="str">
        <f>'GENERALES NOTA 322'!B5:C5</f>
        <v xml:space="preserve">Ariel Bernardo Arrazola Merlano </v>
      </c>
      <c r="C6" s="41"/>
    </row>
    <row r="7" spans="1:3" x14ac:dyDescent="0.25">
      <c r="A7" s="5" t="s">
        <v>5</v>
      </c>
      <c r="B7" s="41" t="str">
        <f>'GENERALES NOTA 322'!B6:C6</f>
        <v>DEMANDA DIRECTA</v>
      </c>
      <c r="C7" s="41"/>
    </row>
    <row r="8" spans="1:3" x14ac:dyDescent="0.25">
      <c r="A8" s="92" t="s">
        <v>151</v>
      </c>
      <c r="B8" s="35">
        <v>126770076</v>
      </c>
      <c r="C8" s="35"/>
    </row>
    <row r="9" spans="1:3" x14ac:dyDescent="0.25">
      <c r="A9" s="13" t="s">
        <v>28</v>
      </c>
      <c r="B9" s="41">
        <v>23028476</v>
      </c>
      <c r="C9" s="41"/>
    </row>
    <row r="10" spans="1:3" x14ac:dyDescent="0.25">
      <c r="A10" s="13" t="s">
        <v>11</v>
      </c>
      <c r="B10" s="41" t="s">
        <v>152</v>
      </c>
      <c r="C10" s="41"/>
    </row>
    <row r="11" spans="1:3" x14ac:dyDescent="0.25">
      <c r="A11" s="13" t="s">
        <v>29</v>
      </c>
      <c r="B11" s="49">
        <v>51500000</v>
      </c>
      <c r="C11" s="93"/>
    </row>
    <row r="12" spans="1:3" x14ac:dyDescent="0.25">
      <c r="A12" s="13" t="s">
        <v>30</v>
      </c>
      <c r="B12" s="58"/>
      <c r="C12" s="59"/>
    </row>
    <row r="13" spans="1:3" x14ac:dyDescent="0.25">
      <c r="A13" s="13" t="s">
        <v>31</v>
      </c>
      <c r="B13" s="44" t="s">
        <v>102</v>
      </c>
      <c r="C13" s="45"/>
    </row>
    <row r="14" spans="1:3" x14ac:dyDescent="0.25">
      <c r="A14" s="13" t="s">
        <v>32</v>
      </c>
      <c r="B14" s="41" t="s">
        <v>153</v>
      </c>
      <c r="C14" s="41"/>
    </row>
    <row r="15" spans="1:3" x14ac:dyDescent="0.25">
      <c r="A15" s="92" t="s">
        <v>156</v>
      </c>
      <c r="B15" s="35">
        <v>126768945</v>
      </c>
      <c r="C15" s="35"/>
    </row>
    <row r="16" spans="1:3" x14ac:dyDescent="0.25">
      <c r="A16" s="36" t="s">
        <v>28</v>
      </c>
      <c r="B16" s="41">
        <v>23095120</v>
      </c>
      <c r="C16" s="41"/>
    </row>
    <row r="17" spans="1:3" x14ac:dyDescent="0.25">
      <c r="A17" s="36" t="s">
        <v>11</v>
      </c>
      <c r="B17" s="41" t="s">
        <v>152</v>
      </c>
      <c r="C17" s="41"/>
    </row>
    <row r="18" spans="1:3" x14ac:dyDescent="0.25">
      <c r="A18" s="36" t="s">
        <v>29</v>
      </c>
      <c r="B18" s="49">
        <v>220000000</v>
      </c>
      <c r="C18" s="93"/>
    </row>
    <row r="19" spans="1:3" x14ac:dyDescent="0.25">
      <c r="A19" s="36" t="s">
        <v>30</v>
      </c>
      <c r="B19" s="58"/>
      <c r="C19" s="59"/>
    </row>
    <row r="20" spans="1:3" x14ac:dyDescent="0.25">
      <c r="A20" s="36" t="s">
        <v>31</v>
      </c>
      <c r="B20" s="44" t="s">
        <v>102</v>
      </c>
      <c r="C20" s="45"/>
    </row>
    <row r="21" spans="1:3" x14ac:dyDescent="0.25">
      <c r="A21" s="36" t="s">
        <v>32</v>
      </c>
      <c r="B21" s="41" t="s">
        <v>157</v>
      </c>
      <c r="C21" s="41"/>
    </row>
    <row r="22" spans="1:3" x14ac:dyDescent="0.25">
      <c r="A22" s="60" t="s">
        <v>33</v>
      </c>
      <c r="B22" s="41" t="s">
        <v>120</v>
      </c>
      <c r="C22" s="41"/>
    </row>
    <row r="23" spans="1:3" x14ac:dyDescent="0.25">
      <c r="A23" s="61"/>
      <c r="B23" s="9" t="s">
        <v>34</v>
      </c>
      <c r="C23" s="10" t="s">
        <v>35</v>
      </c>
    </row>
    <row r="24" spans="1:3" x14ac:dyDescent="0.25">
      <c r="A24" s="61"/>
      <c r="B24" s="11"/>
      <c r="C24" s="11"/>
    </row>
    <row r="25" spans="1:3" x14ac:dyDescent="0.25">
      <c r="A25" s="61"/>
      <c r="B25" s="11"/>
      <c r="C25" s="11"/>
    </row>
    <row r="26" spans="1:3" x14ac:dyDescent="0.25">
      <c r="A26" s="61"/>
      <c r="B26" s="11"/>
      <c r="C26" s="11"/>
    </row>
    <row r="27" spans="1:3" x14ac:dyDescent="0.25">
      <c r="A27" s="13" t="s">
        <v>36</v>
      </c>
      <c r="B27" s="41" t="s">
        <v>97</v>
      </c>
      <c r="C27" s="41"/>
    </row>
    <row r="28" spans="1:3" x14ac:dyDescent="0.25">
      <c r="A28" s="13" t="s">
        <v>37</v>
      </c>
      <c r="B28" s="44"/>
      <c r="C28" s="45"/>
    </row>
    <row r="29" spans="1:3" x14ac:dyDescent="0.25">
      <c r="A29" s="13" t="s">
        <v>38</v>
      </c>
      <c r="B29" s="41" t="s">
        <v>105</v>
      </c>
      <c r="C29" s="41"/>
    </row>
    <row r="30" spans="1:3" x14ac:dyDescent="0.25">
      <c r="A30" s="13" t="s">
        <v>39</v>
      </c>
      <c r="B30" s="41" t="s">
        <v>97</v>
      </c>
      <c r="C30" s="41"/>
    </row>
    <row r="31" spans="1:3" x14ac:dyDescent="0.25">
      <c r="A31" s="13" t="s">
        <v>40</v>
      </c>
      <c r="B31" s="41"/>
      <c r="C31" s="41"/>
    </row>
    <row r="32" spans="1:3" x14ac:dyDescent="0.25">
      <c r="A32" s="12" t="s">
        <v>41</v>
      </c>
      <c r="B32" s="41"/>
      <c r="C32" s="41"/>
    </row>
    <row r="33" spans="1:3" x14ac:dyDescent="0.25">
      <c r="A33" s="62" t="s">
        <v>42</v>
      </c>
      <c r="B33" s="62"/>
      <c r="C33" s="62"/>
    </row>
    <row r="34" spans="1:3" ht="14.45" customHeight="1" x14ac:dyDescent="0.25">
      <c r="A34" s="63" t="s">
        <v>43</v>
      </c>
      <c r="B34" s="64"/>
      <c r="C34" s="31" t="s">
        <v>154</v>
      </c>
    </row>
    <row r="35" spans="1:3" ht="14.45" customHeight="1" x14ac:dyDescent="0.25">
      <c r="A35" s="65" t="s">
        <v>44</v>
      </c>
      <c r="B35" s="66"/>
      <c r="C35" s="31" t="s">
        <v>154</v>
      </c>
    </row>
    <row r="36" spans="1:3" ht="14.45" customHeight="1" x14ac:dyDescent="0.25">
      <c r="A36" s="65" t="s">
        <v>45</v>
      </c>
      <c r="B36" s="66"/>
      <c r="C36" s="32"/>
    </row>
    <row r="37" spans="1:3" ht="14.45" customHeight="1" x14ac:dyDescent="0.25">
      <c r="A37" s="65" t="s">
        <v>46</v>
      </c>
      <c r="B37" s="66"/>
      <c r="C37" s="31"/>
    </row>
    <row r="38" spans="1:3" x14ac:dyDescent="0.25">
      <c r="A38" s="65" t="s">
        <v>47</v>
      </c>
      <c r="B38" s="66"/>
      <c r="C38" s="31"/>
    </row>
    <row r="39" spans="1:3" ht="14.45" customHeight="1" x14ac:dyDescent="0.25">
      <c r="A39" s="65" t="s">
        <v>48</v>
      </c>
      <c r="B39" s="66"/>
      <c r="C39" s="31"/>
    </row>
    <row r="40" spans="1:3" ht="14.45" customHeight="1" x14ac:dyDescent="0.25">
      <c r="A40" s="65" t="s">
        <v>49</v>
      </c>
      <c r="B40" s="66"/>
      <c r="C40" s="33"/>
    </row>
    <row r="41" spans="1:3" x14ac:dyDescent="0.25">
      <c r="A41" s="63" t="s">
        <v>50</v>
      </c>
      <c r="B41" s="64"/>
      <c r="C41" s="34" t="s">
        <v>155</v>
      </c>
    </row>
    <row r="42" spans="1:3" x14ac:dyDescent="0.25">
      <c r="A42" s="68" t="s">
        <v>51</v>
      </c>
      <c r="B42" s="68"/>
      <c r="C42" s="68"/>
    </row>
    <row r="43" spans="1:3" x14ac:dyDescent="0.25">
      <c r="A43" s="67" t="s">
        <v>52</v>
      </c>
      <c r="B43" s="67"/>
      <c r="C43" s="11"/>
    </row>
    <row r="44" spans="1:3" x14ac:dyDescent="0.25">
      <c r="A44" s="67" t="s">
        <v>53</v>
      </c>
      <c r="B44" s="67"/>
      <c r="C44" s="11"/>
    </row>
    <row r="45" spans="1:3" x14ac:dyDescent="0.25">
      <c r="A45" s="67" t="s">
        <v>54</v>
      </c>
      <c r="B45" s="67"/>
      <c r="C45" s="11"/>
    </row>
    <row r="46" spans="1:3" x14ac:dyDescent="0.25">
      <c r="A46" s="67" t="s">
        <v>55</v>
      </c>
      <c r="B46" s="67"/>
      <c r="C46" s="11"/>
    </row>
    <row r="47" spans="1:3" x14ac:dyDescent="0.25">
      <c r="A47" s="67" t="s">
        <v>56</v>
      </c>
      <c r="B47" s="67"/>
      <c r="C47" s="11"/>
    </row>
    <row r="48" spans="1:3" x14ac:dyDescent="0.25">
      <c r="A48" s="67" t="s">
        <v>57</v>
      </c>
      <c r="B48" s="67"/>
      <c r="C48" s="11"/>
    </row>
    <row r="49" spans="1:3" x14ac:dyDescent="0.25">
      <c r="A49" s="67" t="s">
        <v>58</v>
      </c>
      <c r="B49" s="67"/>
      <c r="C49" s="11"/>
    </row>
    <row r="50" spans="1:3" x14ac:dyDescent="0.25">
      <c r="A50" s="67" t="s">
        <v>59</v>
      </c>
      <c r="B50" s="67"/>
      <c r="C50" s="11"/>
    </row>
    <row r="51" spans="1:3" x14ac:dyDescent="0.25">
      <c r="A51" s="67" t="s">
        <v>60</v>
      </c>
      <c r="B51" s="67"/>
      <c r="C51" s="11"/>
    </row>
    <row r="52" spans="1:3" x14ac:dyDescent="0.25">
      <c r="A52" s="67" t="s">
        <v>61</v>
      </c>
      <c r="B52" s="67"/>
      <c r="C52" s="11" t="s">
        <v>154</v>
      </c>
    </row>
    <row r="53" spans="1:3" x14ac:dyDescent="0.25">
      <c r="A53" s="67" t="s">
        <v>62</v>
      </c>
      <c r="B53" s="67"/>
      <c r="C53" s="11"/>
    </row>
    <row r="54" spans="1:3" x14ac:dyDescent="0.25">
      <c r="A54" s="67" t="s">
        <v>63</v>
      </c>
      <c r="B54" s="67"/>
      <c r="C54" s="11"/>
    </row>
    <row r="55" spans="1:3" x14ac:dyDescent="0.25">
      <c r="A55" s="67" t="s">
        <v>64</v>
      </c>
      <c r="B55" s="67"/>
      <c r="C55" s="11"/>
    </row>
    <row r="56" spans="1:3" x14ac:dyDescent="0.25">
      <c r="A56" s="67" t="s">
        <v>65</v>
      </c>
      <c r="B56" s="67"/>
      <c r="C56" s="11"/>
    </row>
    <row r="57" spans="1:3" x14ac:dyDescent="0.25">
      <c r="A57" s="67" t="s">
        <v>66</v>
      </c>
      <c r="B57" s="67"/>
      <c r="C57" s="11"/>
    </row>
    <row r="58" spans="1:3" x14ac:dyDescent="0.25">
      <c r="A58" s="67" t="s">
        <v>67</v>
      </c>
      <c r="B58" s="67"/>
      <c r="C58" s="11"/>
    </row>
    <row r="59" spans="1:3" x14ac:dyDescent="0.25">
      <c r="A59" s="69"/>
      <c r="B59" s="69"/>
      <c r="C59" s="11"/>
    </row>
  </sheetData>
  <mergeCells count="54">
    <mergeCell ref="B18:C18"/>
    <mergeCell ref="B19:C19"/>
    <mergeCell ref="B20:C20"/>
    <mergeCell ref="B21:C21"/>
    <mergeCell ref="A54:B54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34:B34"/>
    <mergeCell ref="A35:B35"/>
    <mergeCell ref="A47:B47"/>
    <mergeCell ref="A42:C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41:B41"/>
    <mergeCell ref="B29:C29"/>
    <mergeCell ref="B30:C30"/>
    <mergeCell ref="B31:C31"/>
    <mergeCell ref="B32:C32"/>
    <mergeCell ref="A33:C33"/>
    <mergeCell ref="A22:A26"/>
    <mergeCell ref="B22:C22"/>
    <mergeCell ref="B27:C27"/>
    <mergeCell ref="B28:C28"/>
    <mergeCell ref="A1:C1"/>
    <mergeCell ref="B9:C9"/>
    <mergeCell ref="B10:C10"/>
    <mergeCell ref="B13:C13"/>
    <mergeCell ref="B14:C14"/>
    <mergeCell ref="B2:C2"/>
    <mergeCell ref="B3:C3"/>
    <mergeCell ref="B4:C4"/>
    <mergeCell ref="B5:C5"/>
    <mergeCell ref="B6:C6"/>
    <mergeCell ref="B7:C7"/>
    <mergeCell ref="B11:C11"/>
    <mergeCell ref="B12:C12"/>
    <mergeCell ref="B16:C16"/>
    <mergeCell ref="B17:C1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B28:C28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B22:C22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B13:C13 B20:C20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B29:C29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B32:C32 B27:C27 B30:C30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3" sqref="C23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7" t="s">
        <v>68</v>
      </c>
      <c r="B1" s="57"/>
      <c r="C1" s="57"/>
    </row>
    <row r="2" spans="1:6" x14ac:dyDescent="0.25">
      <c r="A2" s="20" t="s">
        <v>27</v>
      </c>
      <c r="B2" s="86" t="str">
        <f>'[2]AUTOS NOTA 321'!B2:C2</f>
        <v xml:space="preserve">SINIESTRO   LEGIS </v>
      </c>
      <c r="C2" s="87"/>
    </row>
    <row r="3" spans="1:6" x14ac:dyDescent="0.25">
      <c r="A3" s="21" t="s">
        <v>1</v>
      </c>
      <c r="B3" s="88" t="str">
        <f>'GENERALES NOTA 322'!B2:C2</f>
        <v>11001310300320240003300</v>
      </c>
      <c r="C3" s="88"/>
    </row>
    <row r="4" spans="1:6" x14ac:dyDescent="0.25">
      <c r="A4" s="21" t="s">
        <v>2</v>
      </c>
      <c r="B4" s="88" t="str">
        <f>'GENERALES NOTA 322'!B3:C3</f>
        <v xml:space="preserve">Juzgado Tercero (3°) Civil del Circuito de Bogotá </v>
      </c>
      <c r="C4" s="88"/>
    </row>
    <row r="5" spans="1:6" x14ac:dyDescent="0.25">
      <c r="A5" s="21" t="s">
        <v>3</v>
      </c>
      <c r="B5" s="88" t="str">
        <f>'GENERALES NOTA 322'!B4:C4</f>
        <v xml:space="preserve">Seguros deVida Suramericana S.A.; Allianz Seguros de Vida S.A. Y Compañía de Seguros Bolívar S.A. </v>
      </c>
      <c r="C5" s="88"/>
    </row>
    <row r="6" spans="1:6" ht="14.45" customHeight="1" x14ac:dyDescent="0.25">
      <c r="A6" s="21" t="s">
        <v>4</v>
      </c>
      <c r="B6" s="88" t="str">
        <f>'GENERALES NOTA 322'!B5:C5</f>
        <v xml:space="preserve">Ariel Bernardo Arrazola Merlano </v>
      </c>
      <c r="C6" s="88"/>
    </row>
    <row r="7" spans="1:6" x14ac:dyDescent="0.25">
      <c r="A7" s="21" t="s">
        <v>5</v>
      </c>
      <c r="B7" s="88" t="str">
        <f>'GENERALES NOTA 322'!B6:C6</f>
        <v>DEMANDA DIRECTA</v>
      </c>
      <c r="C7" s="88"/>
    </row>
    <row r="8" spans="1:6" ht="30" x14ac:dyDescent="0.25">
      <c r="A8" s="21" t="s">
        <v>13</v>
      </c>
      <c r="B8" s="82">
        <f>'GENERALES NOTA 322'!B15:C15</f>
        <v>270000000</v>
      </c>
      <c r="C8" s="83"/>
    </row>
    <row r="9" spans="1:6" x14ac:dyDescent="0.25">
      <c r="A9" s="89" t="s">
        <v>14</v>
      </c>
      <c r="B9" s="73" t="s">
        <v>15</v>
      </c>
      <c r="C9" s="74"/>
    </row>
    <row r="10" spans="1:6" x14ac:dyDescent="0.25">
      <c r="A10" s="89"/>
      <c r="B10" s="22" t="s">
        <v>16</v>
      </c>
      <c r="C10" s="19">
        <f>'GENERALES NOTA 322'!C17</f>
        <v>220000000</v>
      </c>
    </row>
    <row r="11" spans="1:6" x14ac:dyDescent="0.25">
      <c r="A11" s="89"/>
      <c r="B11" s="22" t="s">
        <v>17</v>
      </c>
      <c r="C11" s="19">
        <f>'GENERALES NOTA 322'!C18</f>
        <v>50000000</v>
      </c>
    </row>
    <row r="12" spans="1:6" x14ac:dyDescent="0.25">
      <c r="A12" s="89"/>
      <c r="B12" s="73"/>
      <c r="C12" s="74"/>
    </row>
    <row r="13" spans="1:6" x14ac:dyDescent="0.25">
      <c r="A13" s="89"/>
      <c r="B13" s="22" t="s">
        <v>69</v>
      </c>
      <c r="C13" s="24"/>
    </row>
    <row r="14" spans="1:6" x14ac:dyDescent="0.25">
      <c r="A14" s="89"/>
      <c r="B14" s="22" t="s">
        <v>70</v>
      </c>
      <c r="C14" s="24"/>
      <c r="E14" t="s">
        <v>71</v>
      </c>
      <c r="F14" s="17">
        <v>0.7</v>
      </c>
    </row>
    <row r="15" spans="1:6" x14ac:dyDescent="0.25">
      <c r="A15" s="23" t="s">
        <v>72</v>
      </c>
      <c r="B15" s="86" t="s">
        <v>73</v>
      </c>
      <c r="C15" s="87" t="s">
        <v>73</v>
      </c>
    </row>
    <row r="16" spans="1:6" ht="15" customHeight="1" x14ac:dyDescent="0.25">
      <c r="A16" s="21" t="s">
        <v>74</v>
      </c>
      <c r="B16" s="84"/>
      <c r="C16" s="85"/>
    </row>
    <row r="17" spans="1:3" ht="28.5" customHeight="1" x14ac:dyDescent="0.25">
      <c r="A17" s="14" t="s">
        <v>75</v>
      </c>
      <c r="B17" s="75">
        <f>((C19+C20+C22+C23)-C26)*C25*C27</f>
        <v>420000000</v>
      </c>
      <c r="C17" s="75"/>
    </row>
    <row r="18" spans="1:3" x14ac:dyDescent="0.25">
      <c r="A18" s="23" t="s">
        <v>76</v>
      </c>
      <c r="B18" s="76" t="s">
        <v>15</v>
      </c>
      <c r="C18" s="77"/>
    </row>
    <row r="19" spans="1:3" x14ac:dyDescent="0.25">
      <c r="A19" s="71"/>
      <c r="B19" s="22" t="s">
        <v>16</v>
      </c>
      <c r="C19" s="19"/>
    </row>
    <row r="20" spans="1:3" x14ac:dyDescent="0.25">
      <c r="A20" s="72"/>
      <c r="B20" s="22" t="s">
        <v>17</v>
      </c>
      <c r="C20" s="19">
        <v>0</v>
      </c>
    </row>
    <row r="21" spans="1:3" x14ac:dyDescent="0.25">
      <c r="A21" s="72"/>
      <c r="B21" s="73" t="s">
        <v>18</v>
      </c>
      <c r="C21" s="74"/>
    </row>
    <row r="22" spans="1:3" x14ac:dyDescent="0.25">
      <c r="A22" s="72"/>
      <c r="B22" s="22" t="s">
        <v>69</v>
      </c>
      <c r="C22" s="19">
        <v>420000000</v>
      </c>
    </row>
    <row r="23" spans="1:3" ht="45" x14ac:dyDescent="0.25">
      <c r="A23" s="72"/>
      <c r="B23" s="22" t="s">
        <v>77</v>
      </c>
      <c r="C23" s="19">
        <v>0</v>
      </c>
    </row>
    <row r="24" spans="1:3" x14ac:dyDescent="0.25">
      <c r="A24" s="72"/>
      <c r="B24" s="73" t="s">
        <v>78</v>
      </c>
      <c r="C24" s="74"/>
    </row>
    <row r="25" spans="1:3" x14ac:dyDescent="0.25">
      <c r="A25" s="25"/>
      <c r="B25" s="22" t="s">
        <v>79</v>
      </c>
      <c r="C25" s="26">
        <v>1</v>
      </c>
    </row>
    <row r="26" spans="1:3" x14ac:dyDescent="0.25">
      <c r="A26" s="27"/>
      <c r="B26" s="22" t="s">
        <v>30</v>
      </c>
      <c r="C26" s="28">
        <v>0</v>
      </c>
    </row>
    <row r="27" spans="1:3" x14ac:dyDescent="0.25">
      <c r="A27" s="27"/>
      <c r="B27" s="22" t="s">
        <v>80</v>
      </c>
      <c r="C27" s="26">
        <v>1</v>
      </c>
    </row>
    <row r="28" spans="1:3" x14ac:dyDescent="0.25">
      <c r="A28" s="18" t="s">
        <v>81</v>
      </c>
      <c r="B28" s="75">
        <f>IFERROR(B17*(VLOOKUP(B15,Hoja2!$G$1:$H$6,2,0)),16666)</f>
        <v>63000000</v>
      </c>
      <c r="C28" s="75"/>
    </row>
    <row r="29" spans="1:3" ht="30" x14ac:dyDescent="0.25">
      <c r="A29" s="21" t="s">
        <v>82</v>
      </c>
      <c r="B29" s="78"/>
      <c r="C29" s="79"/>
    </row>
    <row r="30" spans="1:3" ht="30" x14ac:dyDescent="0.25">
      <c r="A30" s="21" t="s">
        <v>83</v>
      </c>
      <c r="B30" s="80"/>
      <c r="C30" s="81"/>
    </row>
    <row r="31" spans="1:3" ht="18.75" x14ac:dyDescent="0.25">
      <c r="A31" s="29" t="s">
        <v>84</v>
      </c>
      <c r="B31" s="29"/>
      <c r="C31" s="29"/>
    </row>
    <row r="32" spans="1:3" x14ac:dyDescent="0.25">
      <c r="A32" s="30" t="s">
        <v>85</v>
      </c>
      <c r="B32" s="70"/>
      <c r="C32" s="70"/>
    </row>
    <row r="33" spans="1:3" x14ac:dyDescent="0.25">
      <c r="A33" s="30" t="s">
        <v>86</v>
      </c>
      <c r="B33" s="70"/>
      <c r="C33" s="70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7" t="s">
        <v>87</v>
      </c>
      <c r="B1" s="57"/>
      <c r="C1" s="57"/>
    </row>
    <row r="2" spans="1:3" ht="17.100000000000001" customHeight="1" x14ac:dyDescent="0.25">
      <c r="A2" s="13" t="s">
        <v>27</v>
      </c>
      <c r="B2" s="58" t="str">
        <f>'[2]AUTOS NOTA 321'!B2:C2</f>
        <v xml:space="preserve">SINIESTRO   LEGIS </v>
      </c>
      <c r="C2" s="59"/>
    </row>
    <row r="3" spans="1:3" ht="15.95" customHeight="1" x14ac:dyDescent="0.25">
      <c r="A3" s="5" t="s">
        <v>1</v>
      </c>
      <c r="B3" s="41" t="str">
        <f>'GENERALES NOTA 322'!B2:C2</f>
        <v>11001310300320240003300</v>
      </c>
      <c r="C3" s="41"/>
    </row>
    <row r="4" spans="1:3" x14ac:dyDescent="0.25">
      <c r="A4" s="5" t="s">
        <v>2</v>
      </c>
      <c r="B4" s="41" t="str">
        <f>'GENERALES NOTA 322'!B3:C3</f>
        <v xml:space="preserve">Juzgado Tercero (3°) Civil del Circuito de Bogotá </v>
      </c>
      <c r="C4" s="41"/>
    </row>
    <row r="5" spans="1:3" ht="29.1" customHeight="1" x14ac:dyDescent="0.25">
      <c r="A5" s="5" t="s">
        <v>3</v>
      </c>
      <c r="B5" s="41" t="str">
        <f>'GENERALES NOTA 322'!B4:C4</f>
        <v xml:space="preserve">Seguros deVida Suramericana S.A.; Allianz Seguros de Vida S.A. Y Compañía de Seguros Bolívar S.A. </v>
      </c>
      <c r="C5" s="41"/>
    </row>
    <row r="6" spans="1:3" x14ac:dyDescent="0.25">
      <c r="A6" s="5" t="s">
        <v>4</v>
      </c>
      <c r="B6" s="41" t="str">
        <f>'GENERALES NOTA 322'!B5:C5</f>
        <v xml:space="preserve">Ariel Bernardo Arrazola Merlano </v>
      </c>
      <c r="C6" s="41"/>
    </row>
    <row r="7" spans="1:3" ht="43.5" customHeight="1" x14ac:dyDescent="0.25">
      <c r="A7" s="5" t="s">
        <v>5</v>
      </c>
      <c r="B7" s="41" t="str">
        <f>'GENERALES NOTA 322'!B6:C6</f>
        <v>DEMANDA DIRECTA</v>
      </c>
      <c r="C7" s="41"/>
    </row>
    <row r="8" spans="1:3" x14ac:dyDescent="0.25">
      <c r="A8" s="5" t="s">
        <v>88</v>
      </c>
      <c r="B8" s="41"/>
      <c r="C8" s="41"/>
    </row>
    <row r="9" spans="1:3" x14ac:dyDescent="0.25">
      <c r="A9" s="15" t="s">
        <v>76</v>
      </c>
      <c r="B9" s="90"/>
      <c r="C9" s="90"/>
    </row>
    <row r="10" spans="1:3" x14ac:dyDescent="0.25">
      <c r="A10" s="15" t="s">
        <v>89</v>
      </c>
      <c r="B10" s="41"/>
      <c r="C10" s="41"/>
    </row>
    <row r="11" spans="1:3" ht="30" x14ac:dyDescent="0.25">
      <c r="A11" s="15" t="s">
        <v>90</v>
      </c>
      <c r="B11" s="91"/>
      <c r="C11" s="69"/>
    </row>
    <row r="12" spans="1:3" ht="60" x14ac:dyDescent="0.25">
      <c r="A12" s="5" t="s">
        <v>91</v>
      </c>
      <c r="B12" s="41"/>
      <c r="C12" s="41"/>
    </row>
    <row r="13" spans="1:3" ht="60" x14ac:dyDescent="0.25">
      <c r="A13" s="5" t="s">
        <v>92</v>
      </c>
      <c r="B13" s="41"/>
      <c r="C13" s="41"/>
    </row>
    <row r="14" spans="1:3" x14ac:dyDescent="0.25">
      <c r="A14" s="5" t="s">
        <v>93</v>
      </c>
      <c r="B14" s="11"/>
      <c r="C14" s="11"/>
    </row>
    <row r="15" spans="1:3" x14ac:dyDescent="0.25">
      <c r="A15" s="15" t="s">
        <v>94</v>
      </c>
      <c r="B15" s="41"/>
      <c r="C15" s="41"/>
    </row>
    <row r="16" spans="1:3" x14ac:dyDescent="0.25">
      <c r="A16" s="11" t="s">
        <v>95</v>
      </c>
      <c r="B16" s="69"/>
      <c r="C16" s="69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42578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31</v>
      </c>
      <c r="B1" t="s">
        <v>98</v>
      </c>
      <c r="C1" s="8" t="s">
        <v>33</v>
      </c>
      <c r="D1" s="8" t="s">
        <v>37</v>
      </c>
      <c r="E1" s="3" t="s">
        <v>38</v>
      </c>
      <c r="F1" s="2" t="s">
        <v>71</v>
      </c>
      <c r="G1" s="2" t="s">
        <v>99</v>
      </c>
      <c r="H1" s="4">
        <v>0.7</v>
      </c>
      <c r="I1" t="s">
        <v>100</v>
      </c>
      <c r="J1" t="s">
        <v>101</v>
      </c>
      <c r="L1" t="s">
        <v>6</v>
      </c>
    </row>
    <row r="2" spans="1:12" x14ac:dyDescent="0.25">
      <c r="A2" t="s">
        <v>102</v>
      </c>
      <c r="B2" t="s">
        <v>97</v>
      </c>
      <c r="C2" t="s">
        <v>103</v>
      </c>
      <c r="D2" s="2" t="s">
        <v>104</v>
      </c>
      <c r="E2" s="1" t="s">
        <v>105</v>
      </c>
      <c r="F2" s="2" t="s">
        <v>106</v>
      </c>
      <c r="G2" s="2" t="s">
        <v>107</v>
      </c>
      <c r="H2" s="4">
        <v>0.25</v>
      </c>
      <c r="I2" t="s">
        <v>108</v>
      </c>
      <c r="J2" t="s">
        <v>109</v>
      </c>
      <c r="L2" t="s">
        <v>110</v>
      </c>
    </row>
    <row r="3" spans="1:12" x14ac:dyDescent="0.25">
      <c r="A3" t="s">
        <v>111</v>
      </c>
      <c r="C3" t="s">
        <v>112</v>
      </c>
      <c r="D3" s="2" t="s">
        <v>113</v>
      </c>
      <c r="E3" s="1" t="s">
        <v>114</v>
      </c>
      <c r="F3" s="2" t="s">
        <v>115</v>
      </c>
      <c r="G3" s="2" t="s">
        <v>116</v>
      </c>
      <c r="H3" s="4">
        <v>0.55000000000000004</v>
      </c>
      <c r="I3" t="s">
        <v>117</v>
      </c>
      <c r="J3" t="s">
        <v>118</v>
      </c>
    </row>
    <row r="4" spans="1:12" x14ac:dyDescent="0.25">
      <c r="A4" t="s">
        <v>119</v>
      </c>
      <c r="C4" t="s">
        <v>120</v>
      </c>
      <c r="E4" s="1" t="s">
        <v>121</v>
      </c>
      <c r="G4" s="2" t="s">
        <v>73</v>
      </c>
      <c r="H4" s="4">
        <v>0.15</v>
      </c>
      <c r="I4" t="s">
        <v>122</v>
      </c>
      <c r="J4" t="s">
        <v>123</v>
      </c>
    </row>
    <row r="5" spans="1:12" x14ac:dyDescent="0.25">
      <c r="A5" t="s">
        <v>124</v>
      </c>
      <c r="E5" s="1" t="s">
        <v>125</v>
      </c>
      <c r="G5" s="2" t="s">
        <v>126</v>
      </c>
      <c r="H5" s="4">
        <v>0.7</v>
      </c>
      <c r="I5" t="s">
        <v>127</v>
      </c>
      <c r="J5" t="s">
        <v>128</v>
      </c>
    </row>
    <row r="6" spans="1:12" x14ac:dyDescent="0.25">
      <c r="E6" s="1" t="s">
        <v>129</v>
      </c>
      <c r="G6" s="2" t="s">
        <v>130</v>
      </c>
      <c r="H6" s="4">
        <v>0.3</v>
      </c>
      <c r="J6" t="s">
        <v>131</v>
      </c>
    </row>
    <row r="7" spans="1:12" x14ac:dyDescent="0.25">
      <c r="E7" s="1" t="s">
        <v>132</v>
      </c>
      <c r="G7" s="2" t="s">
        <v>106</v>
      </c>
    </row>
    <row r="8" spans="1:12" x14ac:dyDescent="0.25">
      <c r="E8" s="1" t="s">
        <v>133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6e7-89cb-4750-b948-5e984f176bb6" xsi:nil="true"/>
    <lcf76f155ced4ddcb4097134ff3c332f xmlns="4382931b-6036-484b-ad41-6810b26eb9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870B-2586-4CDF-90F2-01D899E75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E1548-AAAD-47DF-8213-C4E465F49690}">
  <ds:schemaRefs>
    <ds:schemaRef ds:uri="http://schemas.microsoft.com/office/2006/metadata/properties"/>
    <ds:schemaRef ds:uri="http://schemas.microsoft.com/office/infopath/2007/PartnerControls"/>
    <ds:schemaRef ds:uri="e7d3d6e7-89cb-4750-b948-5e984f176bb6"/>
    <ds:schemaRef ds:uri="4382931b-6036-484b-ad41-6810b26eb986"/>
  </ds:schemaRefs>
</ds:datastoreItem>
</file>

<file path=customXml/itemProps3.xml><?xml version="1.0" encoding="utf-8"?>
<ds:datastoreItem xmlns:ds="http://schemas.openxmlformats.org/officeDocument/2006/customXml" ds:itemID="{35BA12A4-28D8-4B43-A89E-841EEE46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Diaz Montenegro, Maria (ALLIANZ COLOMBIA)</cp:lastModifiedBy>
  <cp:revision/>
  <dcterms:created xsi:type="dcterms:W3CDTF">2020-12-07T14:41:17Z</dcterms:created>
  <dcterms:modified xsi:type="dcterms:W3CDTF">2024-04-23T19:48:48Z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  <property fmtid="{D5CDD505-2E9C-101B-9397-08002B2CF9AE}" pid="31" name="MediaServiceImageTags">
    <vt:lpwstr/>
  </property>
</Properties>
</file>