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683BEEFC-5D46-454B-8E59-80934DBF4461}"/>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<sst xmlns="http://schemas.openxmlformats.org/spreadsheetml/2006/main" count="190" uniqueCount="149">
  <si>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</si>
  <si>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</si>
  <si>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</si>
  <si>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</si>
  <si>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</si>
  <si>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</si>
  <si>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</si>
  <si>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</si>
  <si>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</si>
  <si>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</si>
  <si>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</si>
  <si>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</si>
  <si>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</si>
  <si>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</si>
  <si>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</si>
  <si>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</si>
  <si>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</si>
  <si>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</si>
  <si>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</si>
  <si>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</si>
  <si>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</si>
  <si>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</si>
  <si>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</si>
  <si>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</si>
  <si>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</si>
  <si>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</si>
  <si>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</si>
  <si>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</si>
  <si>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</si>
  <si>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</si>
  <si>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</si>
  <si>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</si>
  <si>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</si>
  <si>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</si>
  <si>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</si>
  <si>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</si>
  <si>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</si>
  <si>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</si>
  <si>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</si>
  <si>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</si>
  <si>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</si>
  <si>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</si>
  <si>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</si>
  <si>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</si>
  <si>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</si>
  <si>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</si>
  <si>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</si>
  <si>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</si>
  <si>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</si>
  <si>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</si>
  <si>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</si>
  <si>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</si>
  <si>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</si>
  <si>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</si>
  <si>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</si>
  <si>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</si>
  <si>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</si>
  <si>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</si>
  <si>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</si>
  <si>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</si>
  <si>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</si>
  <si>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</si>
  <si>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</si>
  <si>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</si>
  <si>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</si>
  <si>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</si>
  <si>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</si>
  <si>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</si>
  <si>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</si>
  <si>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</si>
  <si>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</si>
  <si>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</si>
  <si>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</si>
  <si>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</si>
  <si>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</si>
  <si>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</si>
  <si>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</si>
  <si>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</si>
  <si>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</si>
  <si>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</si>
  <si>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</si>
  <si>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</si>
  <si>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</si>
  <si>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</si>
  <si>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</si>
  <si>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</si>
  <si>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</si>
  <si>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</si>
  <si>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</si>
  <si>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</si>
  <si>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</si>
  <si>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</si>
  <si>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</si>
  <si>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</si>
  <si>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</si>
  <si>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</si>
  <si>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</si>
  <si>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</si>
  <si>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</si>
  <si>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</si>
  <si>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</si>
  <si>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</si>
  <si>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</si>
  <si>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</si>
  <si>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</si>
  <si>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</si>
  <si>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</si>
  <si>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</si>
  <si>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</si>
  <si>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</si>
  <si>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</si>
  <si>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</si>
  <si>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</si>
  <si>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</si>
  <si>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</si>
  <si>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</si>
  <si>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</si>
  <si>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</si>
  <si>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</si>
  <si>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</si>
  <si>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</si>
  <si>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</si>
  <si>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</si>
  <si>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</si>
  <si>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</si>
  <si>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</si>
  <si>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</si>
  <si>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</si>
  <si>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</si>
  <si>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</si>
  <si>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</si>
  <si>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</si>
  <si>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</si>
  <si>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</si>
  <si>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</si>
  <si>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</si>
  <si>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</si>
  <si>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</si>
  <si>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</si>
  <si>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</si>
  <si>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</si>
  <si>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</si>
  <si>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</si>
  <si>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</si>
  <si>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CARMEN ELISA TABORDA BARRERA. C.C: 39.768.099</t>
  </si>
  <si>
    <t>01 LABORAL CIRCUITO BOGOTA</t>
  </si>
  <si>
    <t>11001310500120220048400</t>
  </si>
  <si>
    <t xml:space="preserve">SEGÚN LOS HECHOS DE LA DEMANDA, LA SEÑORA CARMEN ELISA TABORDA BARRERA, IDENTIFICADA CON LA C.C: 39.768.099, NACIÓ EL 29/05/1966, SE AFILIÓ A COLPENSIONES DESDE EL 06/01/1987 HASTA EL 31/03/1998, COTIZANDO UN TOTAL DE 544 SEMANAS. SE VINCULÓ SIN NINGÚN TIPO DE ASESORAMIENTO A COLFONDOS S.A. A PARTIR DEL 01/04/1998. LA DEMANDANTE ACREDITA UN TOTAL DE 1.758 SEMANAS COTIZADAS. COLFONDOS S.A. NO LE DOCUMENTÓ CUANTO ERA EL CAPITAL MÍNIMO PARA ACCEDER A LA PENSIÓN A CARGO DEL FONDO, TAMPOCO NUNCA LE EXPLICÓ A TRAVÉS DE UN PARAGÓN, LAS CARACTERÍSTICAS, VENTAJAS Y DESVENTAJAS DE CADA UNO DE LOS REGÍMENES, ASI COMO DE LAS CONSECUENCIAS JURÍDICAS DEL TRASLADO. QUE COLFONDOS S.A LE INFORMÓ QUE AL CUMPLIR LOS 57 AÑOS, ALCANZARÍA UNA MESADA DE UN SALARIO MÍNIMO, MIENTRAS QUE EN EL RPM SERÍA SUPERIOR A $1.500.000. EL 13/09/2022 PRESENTÓ ANTE COLPENSIONES SOLICITUD DE TRASLADO. </t>
  </si>
  <si>
    <t>01/05/1998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</si>
</sst>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3" xfId="0" applyNumberForma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4"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146</v>
      </c>
      <c r="C2" s="51"/>
    </row>
    <row r="3" spans="1:3" x14ac:dyDescent="0.25">
      <c r="A3" s="5" t="s">
        <v>0</v>
      </c>
      <c r="B3" s="52" t="s">
        <v>145</v>
      </c>
      <c r="C3" s="53"/>
    </row>
    <row r="4" spans="1:3" x14ac:dyDescent="0.25">
      <c r="A4" s="5" t="s">
        <v>109</v>
      </c>
      <c r="B4" s="52" t="s">
        <v>137</v>
      </c>
      <c r="C4" s="53"/>
    </row>
    <row r="5" spans="1:3" ht="14.45" customHeight="1" x14ac:dyDescent="0.25">
      <c r="A5" s="5" t="s">
        <v>1</v>
      </c>
      <c r="B5" s="46" t="s">
        <v>144</v>
      </c>
      <c r="C5" s="46"/>
    </row>
    <row r="6" spans="1:3" x14ac:dyDescent="0.25">
      <c r="A6" s="5" t="s">
        <v>110</v>
      </c>
      <c r="B6" s="36" t="s">
        <v>134</v>
      </c>
      <c r="C6" s="36"/>
    </row>
    <row r="7" spans="1:3" x14ac:dyDescent="0.25">
      <c r="A7" s="5" t="s">
        <v>2</v>
      </c>
      <c r="B7" s="36" t="s">
        <v>142</v>
      </c>
      <c r="C7" s="36"/>
    </row>
    <row r="8" spans="1:3" x14ac:dyDescent="0.25">
      <c r="A8" s="5" t="s">
        <v>3</v>
      </c>
      <c r="B8" s="45" t="s">
        <v>148</v>
      </c>
      <c r="C8" s="45"/>
    </row>
    <row r="9" spans="1:3" x14ac:dyDescent="0.25">
      <c r="A9" s="5" t="s">
        <v>4</v>
      </c>
      <c r="B9" s="46" t="s">
        <v>142</v>
      </c>
      <c r="C9" s="46"/>
    </row>
    <row r="10" spans="1:3" x14ac:dyDescent="0.25">
      <c r="A10" s="5" t="s">
        <v>5</v>
      </c>
      <c r="B10" s="46" t="s">
        <v>142</v>
      </c>
      <c r="C10" s="46"/>
    </row>
    <row r="11" spans="1:3" ht="23.25" customHeight="1" x14ac:dyDescent="0.25">
      <c r="A11" s="5" t="s">
        <v>27</v>
      </c>
      <c r="B11" s="47" t="s">
        <v>138</v>
      </c>
      <c r="C11" s="48"/>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39" t="s">
        <v>143</v>
      </c>
      <c r="C15" s="40"/>
    </row>
    <row r="16" spans="1:3" ht="33.75" customHeight="1" x14ac:dyDescent="0.25">
      <c r="A16" s="41" t="s">
        <v>47</v>
      </c>
      <c r="B16" s="42" t="s">
        <v>48</v>
      </c>
      <c r="C16" s="42"/>
    </row>
    <row r="17" spans="1:3" ht="33.75" customHeight="1" x14ac:dyDescent="0.25">
      <c r="A17" s="41"/>
      <c r="B17" s="11" t="s">
        <v>49</v>
      </c>
      <c r="C17" s="6"/>
    </row>
    <row r="18" spans="1:3" ht="33.75" customHeight="1" x14ac:dyDescent="0.25">
      <c r="A18" s="41"/>
      <c r="B18" s="11" t="s">
        <v>50</v>
      </c>
      <c r="C18" s="6"/>
    </row>
    <row r="19" spans="1:3" x14ac:dyDescent="0.25">
      <c r="A19" s="41"/>
      <c r="B19" s="43" t="s">
        <v>51</v>
      </c>
      <c r="C19" s="44"/>
    </row>
    <row r="20" spans="1:3" x14ac:dyDescent="0.25">
      <c r="A20" s="41"/>
      <c r="B20" s="11"/>
      <c r="C20" s="6"/>
    </row>
    <row r="21" spans="1:3" x14ac:dyDescent="0.25">
      <c r="A21" s="41"/>
      <c r="B21" s="11"/>
      <c r="C21" s="6"/>
    </row>
    <row r="22" spans="1:3" x14ac:dyDescent="0.25">
      <c r="A22" s="41"/>
      <c r="B22" s="43" t="s">
        <v>108</v>
      </c>
      <c r="C22" s="44"/>
    </row>
    <row r="23" spans="1:3" x14ac:dyDescent="0.25">
      <c r="A23" s="41"/>
      <c r="B23" s="11"/>
      <c r="C23" s="16"/>
    </row>
    <row r="24" spans="1:3" x14ac:dyDescent="0.25">
      <c r="A24" s="5" t="s">
        <v>6</v>
      </c>
      <c r="B24" s="36" t="s">
        <v>139</v>
      </c>
      <c r="C24" s="36"/>
    </row>
    <row r="25" spans="1:3" x14ac:dyDescent="0.25">
      <c r="A25" s="5" t="s">
        <v>7</v>
      </c>
      <c r="B25" s="36" t="s">
        <v>140</v>
      </c>
      <c r="C25" s="36"/>
    </row>
    <row r="26" spans="1:3" ht="30" x14ac:dyDescent="0.25">
      <c r="A26" s="5" t="s">
        <v>8</v>
      </c>
      <c r="B26" s="36" t="s">
        <v>141</v>
      </c>
      <c r="C26" s="36"/>
    </row>
    <row r="27" spans="1:3" x14ac:dyDescent="0.25">
      <c r="A27" s="5" t="s">
        <v>42</v>
      </c>
      <c r="B27" s="38">
        <v>45398</v>
      </c>
      <c r="C27" s="90"/>
    </row>
    <row r="28" spans="1:3" x14ac:dyDescent="0.25">
      <c r="A28" s="5" t="s">
        <v>9</v>
      </c>
      <c r="B28" s="38">
        <v>45398</v>
      </c>
      <c r="C28" s="90"/>
    </row>
    <row r="29" spans="1:3" x14ac:dyDescent="0.25">
      <c r="A29" s="5" t="s">
        <v>10</v>
      </c>
      <c r="B29" s="35">
        <v>45412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65" t="s">
        <v>135</v>
      </c>
      <c r="C2" s="66"/>
    </row>
    <row r="3" spans="1:3" x14ac:dyDescent="0.25">
      <c r="A3" s="5" t="s">
        <v>11</v>
      </c>
      <c r="B3" s="36" t="str">
        <f>'GENERALES NOTA 322'!B2:C2</f>
        <v>11001310500120220048400</v>
      </c>
      <c r="C3" s="36"/>
    </row>
    <row r="4" spans="1:3" x14ac:dyDescent="0.25">
      <c r="A4" s="5" t="s">
        <v>0</v>
      </c>
      <c r="B4" s="36" t="str">
        <f>'GENERALES NOTA 322'!B3:C3</f>
        <v>01 LABORAL CIRCUITO BOGOTA</v>
      </c>
      <c r="C4" s="36"/>
    </row>
    <row r="5" spans="1:3" x14ac:dyDescent="0.25">
      <c r="A5" s="5" t="s">
        <v>109</v>
      </c>
      <c r="B5" s="36" t="str">
        <f>'GENERALES NOTA 322'!B4:C4</f>
        <v>COLFONDOS Y OTRO</v>
      </c>
      <c r="C5" s="36"/>
    </row>
    <row r="6" spans="1:3" x14ac:dyDescent="0.25">
      <c r="A6" s="5" t="s">
        <v>1</v>
      </c>
      <c r="B6" s="36" t="str">
        <f>'GENERALES NOTA 322'!B5:C5</f>
        <v>CARMEN ELISA TABORDA BARRERA. C.C: 39.768.099</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5"/>
      <c r="C10" s="67"/>
    </row>
    <row r="11" spans="1:3" x14ac:dyDescent="0.25">
      <c r="A11" s="13" t="s">
        <v>116</v>
      </c>
      <c r="B11" s="65"/>
      <c r="C11" s="66"/>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2" t="str">
        <f>'[2]AUTOS NOTA 321'!B2:C2</f>
        <v xml:space="preserve">SINIESTRO   LEGIS </v>
      </c>
      <c r="C2" s="73"/>
    </row>
    <row r="3" spans="1:6" x14ac:dyDescent="0.25">
      <c r="A3" s="21" t="s">
        <v>11</v>
      </c>
      <c r="B3" s="74" t="str">
        <f>'GENERALES NOTA 322'!B2:C2</f>
        <v>11001310500120220048400</v>
      </c>
      <c r="C3" s="74"/>
    </row>
    <row r="4" spans="1:6" x14ac:dyDescent="0.25">
      <c r="A4" s="21" t="s">
        <v>0</v>
      </c>
      <c r="B4" s="74" t="str">
        <f>'GENERALES NOTA 322'!B3:C3</f>
        <v>01 LABORAL CIRCUITO BOGOTA</v>
      </c>
      <c r="C4" s="74"/>
    </row>
    <row r="5" spans="1:6" x14ac:dyDescent="0.25">
      <c r="A5" s="21" t="s">
        <v>109</v>
      </c>
      <c r="B5" s="74" t="str">
        <f>'GENERALES NOTA 322'!B4:C4</f>
        <v>COLFONDOS Y OTRO</v>
      </c>
      <c r="C5" s="74"/>
    </row>
    <row r="6" spans="1:6" ht="14.45" customHeight="1" x14ac:dyDescent="0.25">
      <c r="A6" s="21" t="s">
        <v>1</v>
      </c>
      <c r="B6" s="74" t="str">
        <f>'GENERALES NOTA 322'!B5:C5</f>
        <v>CARMEN ELISA TABORDA BARRERA. C.C: 39.768.099</v>
      </c>
      <c r="C6" s="74"/>
    </row>
    <row r="7" spans="1:6" x14ac:dyDescent="0.25">
      <c r="A7" s="21" t="s">
        <v>110</v>
      </c>
      <c r="B7" s="74" t="str">
        <f>'GENERALES NOTA 322'!B6:C6</f>
        <v>LLAMADA EN GARANTIA</v>
      </c>
      <c r="C7" s="74"/>
    </row>
    <row r="8" spans="1:6" ht="30" x14ac:dyDescent="0.25">
      <c r="A8" s="21" t="s">
        <v>46</v>
      </c>
      <c r="B8" s="68" t="str">
        <f>'GENERALES NOTA 322'!B15:C15</f>
        <v>NO ES POSIBLE CUANTIFICAR LAS PRETENSIONES DE LA DEMANDA EN ATENCIÓN A LA NATURALEZA DEL PROCESO.</v>
      </c>
      <c r="C8" s="69"/>
    </row>
    <row r="9" spans="1:6" x14ac:dyDescent="0.25">
      <c r="A9" s="75" t="s">
        <v>47</v>
      </c>
      <c r="B9" s="76" t="s">
        <v>48</v>
      </c>
      <c r="C9" s="77"/>
    </row>
    <row r="10" spans="1:6" x14ac:dyDescent="0.25">
      <c r="A10" s="75"/>
      <c r="B10" s="22" t="s">
        <v>49</v>
      </c>
      <c r="C10" s="19">
        <f>'GENERALES NOTA 322'!C17</f>
        <v>0</v>
      </c>
    </row>
    <row r="11" spans="1:6" x14ac:dyDescent="0.25">
      <c r="A11" s="75"/>
      <c r="B11" s="22" t="s">
        <v>50</v>
      </c>
      <c r="C11" s="19">
        <f>'GENERALES NOTA 322'!C18</f>
        <v>0</v>
      </c>
    </row>
    <row r="12" spans="1:6" x14ac:dyDescent="0.25">
      <c r="A12" s="75"/>
      <c r="B12" s="76"/>
      <c r="C12" s="77"/>
    </row>
    <row r="13" spans="1:6" x14ac:dyDescent="0.25">
      <c r="A13" s="75"/>
      <c r="B13" s="22" t="s">
        <v>112</v>
      </c>
      <c r="C13" s="24"/>
    </row>
    <row r="14" spans="1:6" x14ac:dyDescent="0.25">
      <c r="A14" s="75"/>
      <c r="B14" s="22" t="s">
        <v>113</v>
      </c>
      <c r="C14" s="24"/>
      <c r="E14" t="s">
        <v>59</v>
      </c>
      <c r="F14" s="17">
        <v>0.7</v>
      </c>
    </row>
    <row r="15" spans="1:6" x14ac:dyDescent="0.25">
      <c r="A15" s="23" t="s">
        <v>44</v>
      </c>
      <c r="B15" s="72" t="s">
        <v>128</v>
      </c>
      <c r="C15" s="73"/>
    </row>
    <row r="16" spans="1:6" ht="15" customHeight="1" x14ac:dyDescent="0.25">
      <c r="A16" s="21" t="s">
        <v>45</v>
      </c>
      <c r="B16" s="70"/>
      <c r="C16" s="71"/>
    </row>
    <row r="17" spans="1:3" ht="28.5" customHeight="1" x14ac:dyDescent="0.25">
      <c r="A17" s="14" t="s">
        <v>52</v>
      </c>
      <c r="B17" s="80">
        <f>((C19+C20+C22+C23)-C26)*C25*C27</f>
        <v>100000000</v>
      </c>
      <c r="C17" s="80"/>
    </row>
    <row r="18" spans="1:3" x14ac:dyDescent="0.25">
      <c r="A18" s="23" t="s">
        <v>53</v>
      </c>
      <c r="B18" s="78" t="s">
        <v>48</v>
      </c>
      <c r="C18" s="79"/>
    </row>
    <row r="19" spans="1:3" x14ac:dyDescent="0.25">
      <c r="A19" s="86"/>
      <c r="B19" s="22" t="s">
        <v>49</v>
      </c>
      <c r="C19" s="19">
        <v>100000000</v>
      </c>
    </row>
    <row r="20" spans="1:3" x14ac:dyDescent="0.25">
      <c r="A20" s="87"/>
      <c r="B20" s="22" t="s">
        <v>50</v>
      </c>
      <c r="C20" s="19">
        <v>0</v>
      </c>
    </row>
    <row r="21" spans="1:3" x14ac:dyDescent="0.25">
      <c r="A21" s="87"/>
      <c r="B21" s="76" t="s">
        <v>51</v>
      </c>
      <c r="C21" s="77"/>
    </row>
    <row r="22" spans="1:3" x14ac:dyDescent="0.25">
      <c r="A22" s="87"/>
      <c r="B22" s="22" t="s">
        <v>112</v>
      </c>
      <c r="C22" s="19">
        <v>0</v>
      </c>
    </row>
    <row r="23" spans="1:3" ht="45" x14ac:dyDescent="0.25">
      <c r="A23" s="87"/>
      <c r="B23" s="22" t="s">
        <v>114</v>
      </c>
      <c r="C23" s="19">
        <v>0</v>
      </c>
    </row>
    <row r="24" spans="1:3" x14ac:dyDescent="0.25">
      <c r="A24" s="87"/>
      <c r="B24" s="76" t="s">
        <v>115</v>
      </c>
      <c r="C24" s="77"/>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0">
        <f>IFERROR(B17*(VLOOKUP(B15,Hoja2!$G$1:$H$6,2,0)),16666)</f>
        <v>70000000</v>
      </c>
      <c r="C28" s="80"/>
    </row>
    <row r="29" spans="1:3" ht="30" x14ac:dyDescent="0.25">
      <c r="A29" s="21" t="s">
        <v>54</v>
      </c>
      <c r="B29" s="81"/>
      <c r="C29" s="82"/>
    </row>
    <row r="30" spans="1:3" ht="30" x14ac:dyDescent="0.25">
      <c r="A30" s="21" t="s">
        <v>55</v>
      </c>
      <c r="B30" s="83"/>
      <c r="C30" s="84"/>
    </row>
    <row r="31" spans="1:3" ht="18.75" x14ac:dyDescent="0.25">
      <c r="A31" s="29" t="s">
        <v>117</v>
      </c>
      <c r="B31" s="29"/>
      <c r="C31" s="29"/>
    </row>
    <row r="32" spans="1:3" x14ac:dyDescent="0.25">
      <c r="A32" s="30" t="s">
        <v>118</v>
      </c>
      <c r="B32" s="85"/>
      <c r="C32" s="85"/>
    </row>
    <row r="33" spans="1:3" x14ac:dyDescent="0.25">
      <c r="A33" s="30" t="s">
        <v>119</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65" t="str">
        <f>'[2]AUTOS NOTA 321'!B2:C2</f>
        <v xml:space="preserve">SINIESTRO   LEGIS </v>
      </c>
      <c r="C2" s="66"/>
    </row>
    <row r="3" spans="1:3" ht="15.95" customHeight="1" x14ac:dyDescent="0.25">
      <c r="A3" s="5" t="s">
        <v>11</v>
      </c>
      <c r="B3" s="36" t="str">
        <f>'GENERALES NOTA 322'!B2:C2</f>
        <v>11001310500120220048400</v>
      </c>
      <c r="C3" s="36"/>
    </row>
    <row r="4" spans="1:3" x14ac:dyDescent="0.25">
      <c r="A4" s="5" t="s">
        <v>0</v>
      </c>
      <c r="B4" s="36" t="str">
        <f>'GENERALES NOTA 322'!B3:C3</f>
        <v>01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CARMEN ELISA TABORDA BARRERA. C.C: 39.768.099</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8"/>
      <c r="C9" s="88"/>
    </row>
    <row r="10" spans="1:3" x14ac:dyDescent="0.25">
      <c r="A10" s="15" t="s">
        <v>122</v>
      </c>
      <c r="B10" s="36"/>
      <c r="C10" s="36"/>
    </row>
    <row r="11" spans="1:3" ht="30" x14ac:dyDescent="0.25">
      <c r="A11" s="15" t="s">
        <v>123</v>
      </c>
      <c r="B11" s="89"/>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2024-04-22T23:26:47Z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