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docs.live.net/35dcfe38432bf625/Escritorio/GHA/CONTESTACIONES DEMANDA/"/>
    </mc:Choice>
  </mc:AlternateContent>
  <xr:revisionPtr revIDLastSave="15" documentId="8_{7CF83354-C39D-4A0C-BA70-DCE6AC9F9E27}" xr6:coauthVersionLast="47" xr6:coauthVersionMax="47" xr10:uidLastSave="{CC52C0A6-4CF4-483D-AAD5-0E2724591308}"/>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8" l="1"/>
  <c r="B20" i="8"/>
  <c r="B39" i="8" s="1"/>
  <c r="B10" i="9" l="1"/>
  <c r="B2" i="8" l="1"/>
  <c r="B2" i="9" s="1"/>
  <c r="B8" i="9" l="1"/>
  <c r="B7" i="9"/>
  <c r="B6" i="9"/>
  <c r="B5" i="9"/>
  <c r="B4" i="9"/>
  <c r="B3" i="9"/>
  <c r="B8" i="8"/>
  <c r="B7" i="8"/>
  <c r="B6" i="8"/>
  <c r="B5" i="8"/>
  <c r="B3" i="8"/>
  <c r="B8" i="7"/>
  <c r="B4" i="7" l="1"/>
  <c r="B5" i="7"/>
  <c r="B6" i="7"/>
  <c r="B7" i="7"/>
  <c r="B3" i="7"/>
  <c r="B9" i="8"/>
  <c r="B11" i="9" l="1"/>
</calcChain>
</file>

<file path=xl/sharedStrings.xml><?xml version="1.0" encoding="utf-8"?>
<sst xmlns="http://schemas.openxmlformats.org/spreadsheetml/2006/main" count="231" uniqueCount="174">
  <si>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</si>
  <si>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</si>
  <si>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</si>
  <si>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</si>
  <si>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</si>
  <si>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</si>
  <si>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</si>
  <si>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</si>
  <si>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</si>
  <si>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</si>
  <si>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</si>
  <si>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</si>
  <si>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</si>
  <si>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</si>
  <si>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</si>
  <si>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</si>
  <si>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</si>
  <si>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</si>
  <si>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</si>
  <si>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</si>
  <si>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</si>
  <si>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</si>
  <si>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</si>
  <si>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</si>
  <si>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</si>
  <si>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</si>
  <si>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</si>
  <si>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</si>
  <si>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</si>
  <si>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</si>
  <si>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</si>
  <si>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</si>
  <si>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</si>
  <si>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</si>
  <si>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</si>
  <si>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</si>
  <si>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</si>
  <si>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</si>
  <si>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</si>
  <si>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</si>
  <si>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</si>
  <si>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</si>
  <si>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</si>
  <si>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</si>
  <si>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</si>
  <si>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</si>
  <si>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</si>
  <si>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</si>
  <si>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</si>
  <si>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</si>
  <si>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</si>
  <si>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</si>
  <si>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</si>
  <si>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</si>
  <si>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</si>
  <si>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</si>
  <si>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</si>
  <si>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</si>
  <si>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</si>
  <si>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</si>
  <si>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</si>
  <si>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</si>
  <si>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</si>
  <si>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</si>
  <si>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</si>
  <si>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</si>
  <si>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</si>
  <si>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</si>
  <si>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</si>
  <si>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</si>
  <si>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</si>
  <si>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</si>
  <si>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</si>
  <si>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</si>
  <si>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</si>
  <si>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</si>
  <si>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</si>
  <si>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</si>
  <si>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</si>
  <si>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</si>
  <si>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</si>
  <si>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</si>
  <si>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</si>
  <si>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</si>
  <si>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</si>
  <si>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</si>
  <si>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</si>
  <si>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</si>
  <si>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</si>
  <si>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</si>
  <si>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</si>
  <si>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</si>
  <si>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</si>
  <si>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</si>
  <si>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</si>
  <si>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</si>
  <si>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</si>
  <si>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</si>
  <si>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</si>
  <si>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</si>
  <si>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</si>
  <si>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</si>
  <si>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</si>
  <si>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</si>
  <si>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</si>
  <si>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</si>
  <si>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</si>
  <si>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</si>
  <si>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</si>
  <si>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</si>
  <si>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</si>
  <si>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</si>
  <si>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</si>
  <si>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</si>
  <si>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</si>
  <si>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</si>
  <si>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</si>
  <si>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</si>
  <si>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</si>
  <si>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</si>
  <si>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</si>
  <si>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</si>
  <si>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</si>
  <si>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</si>
  <si>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</si>
  <si>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</si>
  <si>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</si>
  <si>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</si>
  <si>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</si>
  <si>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</si>
  <si>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</si>
  <si>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</si>
  <si>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</si>
  <si>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</si>
  <si>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</si>
  <si>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</si>
  <si>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</si>
  <si>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</si>
  <si>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</si>
  <si>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</si>
  <si>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</si>
  <si>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</si>
  <si>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</si>
  <si>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</si>
  <si>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</si>
  <si>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</si>
  <si>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</si>
  <si>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</si>
  <si>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</si>
  <si>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</si>
  <si>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</si>
  <si>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</si>
  <si>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</si>
  <si>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</si>
  <si>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110014189069 2024 00576 00</t>
  </si>
  <si>
    <t>Ferney Arturo García Robles
Daniela Castro Lancheros
ALLIANZ SEGUROS S.A.
Gustavo Adolfo Hernández Herrera
Marium Saab Niño</t>
  </si>
  <si>
    <t>Diana Marcela Mondragón Ariza</t>
  </si>
  <si>
    <t>Diana Marcela Mondragón Ariza (LESIONADA)
Sofía Campos Mondragón (HIJA) 17/11/2007
Alejandro Rodríguez Mondragón (HIJO) 11/09/2013
Juan Sebastián Ramírez Ramírez (COMPAÑERO PERMANENTE) 25/10/1996</t>
  </si>
  <si>
    <t xml:space="preserve">Calle 88 # 95 F - 16 interior 2 Apto. 110 Bogota. </t>
  </si>
  <si>
    <t xml:space="preserve">dianita27130911@gmail.com </t>
  </si>
  <si>
    <t xml:space="preserve">Soltera con union marital de hecho </t>
  </si>
  <si>
    <t>32 años</t>
  </si>
  <si>
    <t>N/A</t>
  </si>
  <si>
    <t>Sin información</t>
  </si>
  <si>
    <t>JML815</t>
  </si>
  <si>
    <t>El hecho ocurrio el dia 26 de noviembre de 2022 en la Calle 80 con Carrera 70 C a las 6:30 pm donde se vieron involucrados los siguientes vehiculos: JML815 (ASEGURADO), SRX07F (TERCERO RECLAMANTE) y GLT518 (TERCERO). Donde resultaron lesionados el señor WILLIAM MONGRADON OSPINA (CONDUCTOR DEL VH SRX07F) y la señora DIANA MARCELA MONDRAGON ARIZA (RECLAMANTE), por las siguientes lesiones ocasionadas "PACIENTE CON TRAUMA TORACOABDOMINAL CERRADO (...) S307
TRAUMATISMO SUPERFICIALES MULTIPLES DE LA REGION
LUMBOSACRA Y DE LA PELVIS; S202 CONTUSION DE TORAX" el instituto de medicina legal y ciencias forenses le genero a la señora DIANA MARCELA MONDRAGON una incapacidad medico legal provisonal de 8 dias. 
Por ultimo, segun informe policial de accidente de transito N° A0015177123 se codifican a dos de los tres vehiculos involucrados en el siniestro, el vehiculo JML815 y el vehiculo GLT518 ambos codificados con hipotesis de responsabilidad 103 "Adelantar cerrando"</t>
  </si>
  <si>
    <t>Desde las 00:00 horas del 11/01/2022 hasta las 24:00 horas del 10/01/2023.</t>
  </si>
  <si>
    <t>SINIESTRO 121019682  LEGIS APJ32593</t>
  </si>
  <si>
    <r>
      <t xml:space="preserve">INDIQUE LA PLACA- </t>
    </r>
    <r>
      <rPr>
        <sz val="11"/>
        <color rgb="FFFF0000"/>
        <rFont val="Calibri"/>
        <family val="2"/>
        <scheme val="minor"/>
      </rPr>
      <t>SRX07F</t>
    </r>
  </si>
  <si>
    <t>EXCEPCIONES DE FONDO FRENTE A LA DEMANDA:   
1. EXCLUSIÓN DE LA RESPONSABILIDAD DE LOS DEMANDADOS POR CONFIGURARSE LA CAUSAL “HECHO EXCLUSIVO DE UN TERCERO” 
2. INEXISTENCIA DE RESPONSABILIDAD A CARGO DEL DEMANDADO POR LA AUSENCIA DE PRUEBA DEL NEXO CAUSAL.
3. ANULACIÓN DE LA PRESUNCIÓN DE CULPA COMO CONSECUENCIA DE LA CONCURRENCIA DE ACTIVIDADES PELIGROSAS.
4. FALTA DE LEGITIMACIÓN EN LA CAUSA POR ACTIVA EN CABEZA DE JUAN SEBASTIÁN RAMÍREZ RAMÍREZ. 
5. IMPROCEDENCIA DEL RECONOCIMIENTO DE LUCRO CESANTE 
6. TASACIÓN EXORBITANTE DE LOS DAÑOS MORALES 
7. IMPROCEDENCIA DEL RECONOCIMIENTO POR DAÑO A LA VIDA DE RELACIÓN
8. GENÉRICA O INNOMINADA
EXCEPCIONES DE FONDO FRENTE AL CONTRATO DE SEGURO:
1. INEXISTENCIA DE OBLIGACIÓN DE INDEMNIZAR POR INCUMPLIMIENTO DE LAS CARGAS DEL ARTÍCULO 1077 DEL CÓDIGO DE COMERCIO.
2. RIESGOS EXPRESAMENTE EXCLUIDOS EN LA PÓLIZA DE SEGURO DE AUTOMÓVILES INDIVIDUAL LIVIANOS PARTICULARES No. 023040367 / 0.
3. CARÁCTER MERAMENTE INDEMNIZATORIO QUE REVISTEN LOS CONTRATOS DE SEGURO.
4. EN CUALQUIER CASO, DE NINGUNA FORMA SE PODRÁ EXCEDER EL LÍMITE DEL VALOR ASEGURADO.
5. GÉNERICA O INNOMINADA</t>
  </si>
  <si>
    <t>Daño a la vida de relación</t>
  </si>
  <si>
    <t>Juzgado 84 Civil de Pequeñas Causas y Competencia Múltiple de Bogotá</t>
  </si>
  <si>
    <t>La contingencia se califica como PROBABLE teniendo en cuenta que la responsabilidad del conductor del vehículo asegurado en la ocurrencia del accidente de tránsito se encuentra acreditada. 
Lo primero que debe tomarse en consideración es que La Póliza de Seguro de Automóviles Individual Livianos Particulares No. 023040367 / 0 cuya asegurada es la señora Daniela Castro Lancheros, presta cobertura material y temporal, de conformidad con los hechos y pretensiones expuestas en el líbelo de la demanda. Frente a la cobertura temporal, debe señalarse que el hecho, es decir, el accidente de tránsito que desencadenó las lesiones de la señora Diana Marcela Mondragón Ariza ocurrido el 26 de noviembre de 2022, se dio dentro de la vigencia de la Póliza comprendida entre el 11 de enero de 2022 hasta el 11 de enero de 2023. Aunado a ello, presta cobertura material en tanto ampara la responsabilidad civil extracontractual, pretensión que se le endilga a la señora Daniela Castro Lancheros como asegurada.
Por otro lado, frente a la responsabilidad del conductor del vehiculo asegurado, debe decirse que esta comprobada por cuanto el Informe Policial de Accidente de tránsito atribuyó al señor Ferney Arturo García Robles, la codificación 103  "Adelantar cerrando: Cuando se obstruye el paso al vehículo que va a pasar o al que sobrepasó" lo que implica, en principio, la incidencia casual en el hecho por parte del vehiculo asegurado, significando que existen elementos de prueba que podrían atribuirle responsabilidad por la ocurrencia del accidente objeto de litigio. No obstante, en el accidente hubo presencia de un tercer vehículo el cual tambien estuvo codificado en el Informe Policial de Accidente de tránsito y según lo diagramado en el croquis se podria inferir que existió una "concurrencia de culpas" entre el vehiculo de placas JML815 (asegurado) y  el vehiculo GLT518. En tal virtud, atendiendo a los supuestos facticos y las pruebas existentes hasta el momento, se tendrá la calificación como PROBABLE hasta tanto se surta el debate probatorio y se verifique la existencia de elementos de prueba adicionales.
Todo lo anterior, sin perjuicio del carácter contingente del proceso.</t>
  </si>
  <si>
    <t>Como liquidación objetiva de las pretensiones se llegó a la suma de $9.320.000, teniendo en cuenta las siguientes consideraciones: 
1. Lucro cesante: Se reconocerá la suma de $320.000 pues la demandante aportó desprendibles de nomina que demuestran los ingresos económicos de la señora Diana Marcela Mondragón Ariza. Se aclara que se reconoce la cifra solicitada, pues al hacer la liquidación de acuerdo a los parámetros jurisprudenciales se obtiene la misma cifra pretendida ($320.000). 
2. Daño moral: Se reconocerá la suma de $9.000.000, en atención a la sentencia del 06 de mayo de 2016 con ponencia del Magistrado Luis Armando Tolosa Villabona, en la cual se reconoce la suma maxima de $15.000.000 a la victima directa y a los familiares de primer grado de consanguinidad por lesiones que generaron una incapacidad laboral de 20%. En ese sentido, teniendo en cuenta que en el presente caso la señora Diana Marcela Mondragón Ariza no aportó un dictamen válido que acredite un porcentaje de pérdida de capacidad laboral equiparable al máximo porcentual evocado, así como tampoco aportó  material probatorio que indique que sus lesiones padecidas son equiparables a las que sufren las personas con lesiones que generen perturbación psíquica de carácter permanente o aquella que alegue una discapacidad pero aún asi, si aportó un informe pericial del Intituto Nacional de Medicina Legal el cual certifico una incapacidad medico legal de 8 dias se le reconocera la suma de $3.000.000 a ella y $3.000.000 a cada uno de sus dos hijos. Respecto al compañero permanente no se le reconocerá suma alguna debido a que no esta legalmente acreditada su condición.
3. Daño a la vida de relación: No se le reconocerá suma alguna por concepto de daño a la vida en relación según lo manifestado por la Corte Suprema de Justicia en Sentencia SC5340 de 2018, proferida el 7 de diciembre de 2018 al interior del proceso 11001-31-03-028-2003-00833- 01, en donde se estableció que ante la ausencia de certeza sobre la forma en que se torpedeó la interacción social del demandante, resulta inviable acceder a una condena por este aspecto, ya que para eso habría que hacer juicios hipotéticos que impiden la configuración del deber de reparar. En este caso particular, si bien existe prueba de la lesión, no existe prueba que de la misma se haya derivado una imposibilidad de disfrute de las actividades diarias de la vida por parte de la demandante. 
4. Deducible: No se descontará ningún concepto por deducible dado que la póliza no lo contempla para el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</si>
</sst>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2" fillId="8" borderId="2"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anita2713091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3" sqref="B3:C3"/>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58" t="s">
        <v>0</v>
      </c>
      <c r="B1" s="58"/>
      <c r="C1" s="58"/>
    </row>
    <row r="2" spans="1:3" x14ac:dyDescent="0.3">
      <c r="A2" s="5" t="s">
        <v>1</v>
      </c>
      <c r="B2" s="63" t="s">
        <v>154</v>
      </c>
      <c r="C2" s="64"/>
    </row>
    <row r="3" spans="1:3" x14ac:dyDescent="0.3">
      <c r="A3" s="5" t="s">
        <v>2</v>
      </c>
      <c r="B3" s="65" t="s">
        <v>171</v>
      </c>
      <c r="C3" s="66"/>
    </row>
    <row r="4" spans="1:3" ht="73.95" customHeight="1" x14ac:dyDescent="0.3">
      <c r="A4" s="5" t="s">
        <v>3</v>
      </c>
      <c r="B4" s="67" t="s">
        <v>155</v>
      </c>
      <c r="C4" s="66"/>
    </row>
    <row r="5" spans="1:3" ht="61.2" customHeight="1" x14ac:dyDescent="0.3">
      <c r="A5" s="5" t="s">
        <v>4</v>
      </c>
      <c r="B5" s="67" t="s">
        <v>157</v>
      </c>
      <c r="C5" s="66"/>
    </row>
    <row r="6" spans="1:3" x14ac:dyDescent="0.3">
      <c r="A6" s="43" t="s">
        <v>5</v>
      </c>
      <c r="B6" s="69" t="s">
        <v>120</v>
      </c>
      <c r="C6" s="69"/>
    </row>
    <row r="7" spans="1:3" x14ac:dyDescent="0.3">
      <c r="A7" s="44" t="s">
        <v>6</v>
      </c>
      <c r="B7" s="59" t="s">
        <v>151</v>
      </c>
      <c r="C7" s="60"/>
    </row>
    <row r="8" spans="1:3" ht="27.6" customHeight="1" x14ac:dyDescent="0.3">
      <c r="A8" s="43" t="s">
        <v>136</v>
      </c>
      <c r="B8" s="69" t="s">
        <v>156</v>
      </c>
      <c r="C8" s="69"/>
    </row>
    <row r="9" spans="1:3" x14ac:dyDescent="0.3">
      <c r="A9" s="27" t="s">
        <v>130</v>
      </c>
      <c r="B9" s="70">
        <v>1014212507</v>
      </c>
      <c r="C9" s="53"/>
    </row>
    <row r="10" spans="1:3" x14ac:dyDescent="0.3">
      <c r="A10" s="27" t="s">
        <v>7</v>
      </c>
      <c r="B10" s="51" t="s">
        <v>158</v>
      </c>
      <c r="C10" s="51"/>
    </row>
    <row r="11" spans="1:3" x14ac:dyDescent="0.3">
      <c r="A11" s="28" t="s">
        <v>8</v>
      </c>
      <c r="B11" s="51">
        <v>3028459626</v>
      </c>
      <c r="C11" s="51"/>
    </row>
    <row r="12" spans="1:3" ht="19.95" customHeight="1" x14ac:dyDescent="0.3">
      <c r="A12" s="5" t="s">
        <v>9</v>
      </c>
      <c r="B12" s="52" t="s">
        <v>159</v>
      </c>
      <c r="C12" s="51"/>
    </row>
    <row r="13" spans="1:3" x14ac:dyDescent="0.3">
      <c r="A13" s="5" t="s">
        <v>10</v>
      </c>
      <c r="B13" s="53" t="s">
        <v>160</v>
      </c>
      <c r="C13" s="53"/>
    </row>
    <row r="14" spans="1:3" x14ac:dyDescent="0.3">
      <c r="A14" s="5" t="s">
        <v>11</v>
      </c>
      <c r="B14" s="54">
        <v>33051</v>
      </c>
      <c r="C14" s="53"/>
    </row>
    <row r="15" spans="1:3" x14ac:dyDescent="0.3">
      <c r="A15" s="5" t="s">
        <v>143</v>
      </c>
      <c r="B15" s="53" t="s">
        <v>161</v>
      </c>
      <c r="C15" s="53"/>
    </row>
    <row r="16" spans="1:3" x14ac:dyDescent="0.3">
      <c r="A16" s="5" t="s">
        <v>12</v>
      </c>
      <c r="B16" s="53" t="s">
        <v>162</v>
      </c>
      <c r="C16" s="53"/>
    </row>
    <row r="17" spans="1:3" ht="15" customHeight="1" x14ac:dyDescent="0.3">
      <c r="A17" s="5" t="s">
        <v>13</v>
      </c>
      <c r="B17" s="51" t="s">
        <v>14</v>
      </c>
      <c r="C17" s="51"/>
    </row>
    <row r="18" spans="1:3" x14ac:dyDescent="0.3">
      <c r="A18" s="5" t="s">
        <v>15</v>
      </c>
      <c r="B18" s="51" t="s">
        <v>163</v>
      </c>
      <c r="C18" s="51"/>
    </row>
    <row r="19" spans="1:3" ht="18.75" customHeight="1" x14ac:dyDescent="0.3">
      <c r="A19" s="5" t="s">
        <v>16</v>
      </c>
      <c r="B19" s="61">
        <v>1200000</v>
      </c>
      <c r="C19" s="62"/>
    </row>
    <row r="20" spans="1:3" x14ac:dyDescent="0.3">
      <c r="A20" s="5" t="s">
        <v>131</v>
      </c>
      <c r="B20" s="53">
        <v>2</v>
      </c>
      <c r="C20" s="53"/>
    </row>
    <row r="21" spans="1:3" ht="17.25" customHeight="1" x14ac:dyDescent="0.3">
      <c r="A21" s="5" t="s">
        <v>17</v>
      </c>
      <c r="B21" s="51" t="s">
        <v>93</v>
      </c>
      <c r="C21" s="51"/>
    </row>
    <row r="22" spans="1:3" x14ac:dyDescent="0.3">
      <c r="A22" s="43" t="s">
        <v>19</v>
      </c>
      <c r="B22" s="49">
        <v>44891</v>
      </c>
      <c r="C22" s="50"/>
    </row>
    <row r="23" spans="1:3" x14ac:dyDescent="0.3">
      <c r="A23" s="27" t="s">
        <v>20</v>
      </c>
      <c r="B23" s="48">
        <v>45281</v>
      </c>
      <c r="C23" s="46"/>
    </row>
    <row r="24" spans="1:3" x14ac:dyDescent="0.3">
      <c r="A24" s="27" t="s">
        <v>21</v>
      </c>
      <c r="B24" s="48">
        <v>45352</v>
      </c>
      <c r="C24" s="46"/>
    </row>
    <row r="25" spans="1:3" x14ac:dyDescent="0.3">
      <c r="A25" s="68" t="s">
        <v>145</v>
      </c>
      <c r="B25" s="46" t="s">
        <v>165</v>
      </c>
      <c r="C25" s="47"/>
    </row>
    <row r="26" spans="1:3" x14ac:dyDescent="0.3">
      <c r="A26" s="68"/>
      <c r="B26" s="47"/>
      <c r="C26" s="47"/>
    </row>
    <row r="27" spans="1:3" ht="172.95" customHeight="1" x14ac:dyDescent="0.3">
      <c r="A27" s="68"/>
      <c r="B27" s="47"/>
      <c r="C27" s="47"/>
    </row>
    <row r="28" spans="1:3" x14ac:dyDescent="0.3">
      <c r="A28" s="27" t="s">
        <v>23</v>
      </c>
      <c r="B28" s="47" t="s">
        <v>163</v>
      </c>
      <c r="C28" s="47"/>
    </row>
    <row r="29" spans="1:3" x14ac:dyDescent="0.3">
      <c r="A29" s="27" t="s">
        <v>24</v>
      </c>
      <c r="B29" s="55">
        <v>1026278844</v>
      </c>
      <c r="C29" s="47"/>
    </row>
    <row r="30" spans="1:3" x14ac:dyDescent="0.3">
      <c r="A30" s="27" t="s">
        <v>25</v>
      </c>
      <c r="B30" s="47" t="s">
        <v>164</v>
      </c>
      <c r="C30" s="47"/>
    </row>
    <row r="31" spans="1:3" x14ac:dyDescent="0.3">
      <c r="A31" s="27" t="s">
        <v>132</v>
      </c>
      <c r="B31" s="47" t="s">
        <v>163</v>
      </c>
      <c r="C31" s="47"/>
    </row>
    <row r="32" spans="1:3" x14ac:dyDescent="0.3">
      <c r="A32" s="27" t="s">
        <v>26</v>
      </c>
      <c r="B32" s="56">
        <v>45397</v>
      </c>
      <c r="C32" s="57"/>
    </row>
    <row r="33" spans="1:3" x14ac:dyDescent="0.3">
      <c r="A33" s="5" t="s">
        <v>27</v>
      </c>
      <c r="B33" s="54">
        <v>45537</v>
      </c>
      <c r="C33" s="54"/>
    </row>
    <row r="34" spans="1:3" ht="43.2" x14ac:dyDescent="0.3">
      <c r="A34" s="5" t="s">
        <v>133</v>
      </c>
      <c r="B34" s="54">
        <v>45552</v>
      </c>
      <c r="C34" s="53"/>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8DC85FC-68F9-470B-BFD6-F3941D8C71A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6" sqref="B6:C6"/>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71" t="s">
        <v>28</v>
      </c>
      <c r="B1" s="71"/>
      <c r="C1" s="71"/>
    </row>
    <row r="2" spans="1:3" ht="15.75" customHeight="1" x14ac:dyDescent="0.3">
      <c r="A2" s="20" t="s">
        <v>29</v>
      </c>
      <c r="B2" s="72" t="s">
        <v>167</v>
      </c>
      <c r="C2" s="73"/>
    </row>
    <row r="3" spans="1:3" s="2" customFormat="1" x14ac:dyDescent="0.3">
      <c r="A3" s="5" t="s">
        <v>1</v>
      </c>
      <c r="B3" s="53" t="str">
        <f>'AUTOS  NOTA 322'!B2:C2</f>
        <v>110014189069 2024 00576 00</v>
      </c>
      <c r="C3" s="53"/>
    </row>
    <row r="4" spans="1:3" s="2" customFormat="1" x14ac:dyDescent="0.3">
      <c r="A4" s="5" t="s">
        <v>2</v>
      </c>
      <c r="B4" s="53" t="str">
        <f>'AUTOS  NOTA 322'!B3:C3</f>
        <v>Juzgado 84 Civil de Pequeñas Causas y Competencia Múltiple de Bogotá</v>
      </c>
      <c r="C4" s="53"/>
    </row>
    <row r="5" spans="1:3" s="2" customFormat="1" x14ac:dyDescent="0.3">
      <c r="A5" s="5" t="s">
        <v>3</v>
      </c>
      <c r="B5" s="53" t="str">
        <f>'AUTOS  NOTA 322'!B4:C4</f>
        <v>Ferney Arturo García Robles
Daniela Castro Lancheros
ALLIANZ SEGUROS S.A.
Gustavo Adolfo Hernández Herrera
Marium Saab Niño</v>
      </c>
      <c r="C5" s="53"/>
    </row>
    <row r="6" spans="1:3" s="2" customFormat="1" x14ac:dyDescent="0.3">
      <c r="A6" s="5" t="s">
        <v>4</v>
      </c>
      <c r="B6" s="53" t="str">
        <f>'AUTOS  NOTA 322'!B5:C5</f>
        <v>Diana Marcela Mondragón Ariza (LESIONADA)
Sofía Campos Mondragón (HIJA) 17/11/2007
Alejandro Rodríguez Mondragón (HIJO) 11/09/2013
Juan Sebastián Ramírez Ramírez (COMPAÑERO PERMANENTE) 25/10/1996</v>
      </c>
      <c r="C6" s="53"/>
    </row>
    <row r="7" spans="1:3" s="2" customFormat="1" x14ac:dyDescent="0.3">
      <c r="A7" s="5" t="s">
        <v>5</v>
      </c>
      <c r="B7" s="53" t="str">
        <f>'AUTOS  NOTA 322'!B6:C6</f>
        <v>DEMANDA DIRECTA</v>
      </c>
      <c r="C7" s="53"/>
    </row>
    <row r="8" spans="1:3" s="2" customFormat="1" x14ac:dyDescent="0.3">
      <c r="A8" s="45" t="s">
        <v>117</v>
      </c>
      <c r="B8" s="69" t="str">
        <f>'AUTOS  NOTA 322'!B7:C8</f>
        <v>Diana Marcela Mondragón Ariza</v>
      </c>
      <c r="C8" s="69"/>
    </row>
    <row r="9" spans="1:3" x14ac:dyDescent="0.3">
      <c r="A9" s="20" t="s">
        <v>30</v>
      </c>
      <c r="B9" s="53">
        <v>23040367</v>
      </c>
      <c r="C9" s="53"/>
    </row>
    <row r="10" spans="1:3" x14ac:dyDescent="0.3">
      <c r="A10" s="20" t="s">
        <v>22</v>
      </c>
      <c r="B10" s="53" t="s">
        <v>151</v>
      </c>
      <c r="C10" s="53"/>
    </row>
    <row r="11" spans="1:3" x14ac:dyDescent="0.3">
      <c r="A11" s="20" t="s">
        <v>31</v>
      </c>
      <c r="B11" s="86">
        <v>4000000000</v>
      </c>
      <c r="C11" s="87"/>
    </row>
    <row r="12" spans="1:3" x14ac:dyDescent="0.3">
      <c r="A12" s="20" t="s">
        <v>135</v>
      </c>
      <c r="B12" s="86">
        <v>0</v>
      </c>
      <c r="C12" s="87"/>
    </row>
    <row r="13" spans="1:3" x14ac:dyDescent="0.3">
      <c r="A13" s="20" t="s">
        <v>32</v>
      </c>
      <c r="B13" s="65"/>
      <c r="C13" s="66"/>
    </row>
    <row r="14" spans="1:3" x14ac:dyDescent="0.3">
      <c r="A14" s="20" t="s">
        <v>33</v>
      </c>
      <c r="B14" s="51" t="s">
        <v>166</v>
      </c>
      <c r="C14" s="53"/>
    </row>
    <row r="15" spans="1:3" x14ac:dyDescent="0.3">
      <c r="A15" s="20" t="s">
        <v>34</v>
      </c>
      <c r="B15" s="53" t="s">
        <v>35</v>
      </c>
      <c r="C15" s="53"/>
    </row>
    <row r="16" spans="1:3" x14ac:dyDescent="0.3">
      <c r="A16" s="20" t="s">
        <v>36</v>
      </c>
      <c r="B16" s="53" t="s">
        <v>35</v>
      </c>
      <c r="C16" s="53"/>
    </row>
    <row r="17" spans="1:3" x14ac:dyDescent="0.3">
      <c r="A17" s="88" t="s">
        <v>37</v>
      </c>
      <c r="B17" s="65" t="s">
        <v>38</v>
      </c>
      <c r="C17" s="66"/>
    </row>
    <row r="18" spans="1:3" x14ac:dyDescent="0.3">
      <c r="A18" s="89"/>
      <c r="B18" s="10" t="s">
        <v>39</v>
      </c>
      <c r="C18" s="10" t="s">
        <v>40</v>
      </c>
    </row>
    <row r="19" spans="1:3" x14ac:dyDescent="0.3">
      <c r="A19" s="89"/>
      <c r="B19" s="6" t="s">
        <v>142</v>
      </c>
      <c r="C19" s="6"/>
    </row>
    <row r="20" spans="1:3" x14ac:dyDescent="0.3">
      <c r="A20" s="89"/>
      <c r="B20" s="6"/>
      <c r="C20" s="6"/>
    </row>
    <row r="21" spans="1:3" x14ac:dyDescent="0.3">
      <c r="A21" s="90"/>
      <c r="B21" s="6"/>
      <c r="C21" s="6"/>
    </row>
    <row r="22" spans="1:3" x14ac:dyDescent="0.3">
      <c r="A22" s="20" t="s">
        <v>41</v>
      </c>
      <c r="B22" s="53"/>
      <c r="C22" s="53"/>
    </row>
    <row r="23" spans="1:3" x14ac:dyDescent="0.3">
      <c r="A23" s="20" t="s">
        <v>42</v>
      </c>
      <c r="B23" s="72"/>
      <c r="C23" s="73"/>
    </row>
    <row r="24" spans="1:3" x14ac:dyDescent="0.3">
      <c r="A24" s="20" t="s">
        <v>43</v>
      </c>
      <c r="B24" s="53"/>
      <c r="C24" s="53"/>
    </row>
    <row r="25" spans="1:3" x14ac:dyDescent="0.3">
      <c r="A25" s="20" t="s">
        <v>44</v>
      </c>
      <c r="B25" s="53" t="s">
        <v>35</v>
      </c>
      <c r="C25" s="53"/>
    </row>
    <row r="26" spans="1:3" x14ac:dyDescent="0.3">
      <c r="A26" s="20" t="s">
        <v>46</v>
      </c>
      <c r="B26" s="53"/>
      <c r="C26" s="53"/>
    </row>
    <row r="27" spans="1:3" x14ac:dyDescent="0.3">
      <c r="A27" s="19" t="s">
        <v>47</v>
      </c>
      <c r="B27" s="53"/>
      <c r="C27" s="53"/>
    </row>
    <row r="28" spans="1:3" x14ac:dyDescent="0.3">
      <c r="A28" s="74" t="s">
        <v>48</v>
      </c>
      <c r="B28" s="74"/>
      <c r="C28" s="74"/>
    </row>
    <row r="29" spans="1:3" x14ac:dyDescent="0.3">
      <c r="A29" s="84" t="s">
        <v>49</v>
      </c>
      <c r="B29" s="85"/>
      <c r="C29" s="11"/>
    </row>
    <row r="30" spans="1:3" x14ac:dyDescent="0.3">
      <c r="A30" s="84" t="s">
        <v>50</v>
      </c>
      <c r="B30" s="85"/>
      <c r="C30" s="11"/>
    </row>
    <row r="31" spans="1:3" x14ac:dyDescent="0.3">
      <c r="A31" s="84" t="s">
        <v>51</v>
      </c>
      <c r="B31" s="85"/>
      <c r="C31" s="12"/>
    </row>
    <row r="32" spans="1:3" x14ac:dyDescent="0.3">
      <c r="A32" s="84" t="s">
        <v>52</v>
      </c>
      <c r="B32" s="85"/>
      <c r="C32" s="11"/>
    </row>
    <row r="33" spans="1:3" x14ac:dyDescent="0.3">
      <c r="A33" s="84" t="s">
        <v>53</v>
      </c>
      <c r="B33" s="85"/>
      <c r="C33" s="11"/>
    </row>
    <row r="34" spans="1:3" x14ac:dyDescent="0.3">
      <c r="A34" s="84" t="s">
        <v>54</v>
      </c>
      <c r="B34" s="85"/>
      <c r="C34" s="13"/>
    </row>
    <row r="35" spans="1:3" x14ac:dyDescent="0.3">
      <c r="A35" s="75" t="s">
        <v>55</v>
      </c>
      <c r="B35" s="76"/>
      <c r="C35" s="14"/>
    </row>
    <row r="36" spans="1:3" x14ac:dyDescent="0.3">
      <c r="A36" s="75" t="s">
        <v>56</v>
      </c>
      <c r="B36" s="76"/>
      <c r="C36" s="15"/>
    </row>
    <row r="37" spans="1:3" x14ac:dyDescent="0.3">
      <c r="A37" s="77" t="s">
        <v>57</v>
      </c>
      <c r="B37" s="78"/>
      <c r="C37" s="15"/>
    </row>
    <row r="38" spans="1:3" x14ac:dyDescent="0.3">
      <c r="A38" s="79"/>
      <c r="B38" s="80"/>
      <c r="C38" s="15"/>
    </row>
    <row r="39" spans="1:3" x14ac:dyDescent="0.3">
      <c r="A39" s="81"/>
      <c r="B39" s="82"/>
      <c r="C39" s="15"/>
    </row>
    <row r="40" spans="1:3" x14ac:dyDescent="0.3">
      <c r="A40" s="83" t="s">
        <v>58</v>
      </c>
      <c r="B40" s="83"/>
      <c r="C40" s="83"/>
    </row>
    <row r="41" spans="1:3" x14ac:dyDescent="0.3">
      <c r="A41" s="17" t="s">
        <v>59</v>
      </c>
      <c r="B41" s="18"/>
      <c r="C41" s="15"/>
    </row>
    <row r="42" spans="1:3" x14ac:dyDescent="0.3">
      <c r="A42" s="75" t="s">
        <v>60</v>
      </c>
      <c r="B42" s="76"/>
      <c r="C42" s="15"/>
    </row>
    <row r="43" spans="1:3" x14ac:dyDescent="0.3">
      <c r="A43" s="75" t="s">
        <v>61</v>
      </c>
      <c r="B43" s="76"/>
      <c r="C43" s="15"/>
    </row>
    <row r="44" spans="1:3" x14ac:dyDescent="0.3">
      <c r="A44" s="17" t="s">
        <v>62</v>
      </c>
      <c r="B44" s="18"/>
      <c r="C44" s="15"/>
    </row>
    <row r="45" spans="1:3" x14ac:dyDescent="0.3">
      <c r="A45" s="17" t="s">
        <v>63</v>
      </c>
      <c r="B45" s="18"/>
      <c r="C45" s="15"/>
    </row>
    <row r="46" spans="1:3" x14ac:dyDescent="0.3">
      <c r="A46" s="75" t="s">
        <v>64</v>
      </c>
      <c r="B46" s="76"/>
      <c r="C46" s="15"/>
    </row>
    <row r="47" spans="1:3" x14ac:dyDescent="0.3">
      <c r="A47" s="17" t="s">
        <v>65</v>
      </c>
      <c r="B47" s="16"/>
      <c r="C47" s="15"/>
    </row>
    <row r="48" spans="1:3" x14ac:dyDescent="0.3">
      <c r="A48" s="75" t="s">
        <v>66</v>
      </c>
      <c r="B48" s="76"/>
      <c r="C48" s="15"/>
    </row>
    <row r="49" spans="1:3" x14ac:dyDescent="0.3">
      <c r="A49" s="75" t="s">
        <v>67</v>
      </c>
      <c r="B49" s="76"/>
      <c r="C49" s="15"/>
    </row>
    <row r="50" spans="1:3" x14ac:dyDescent="0.3">
      <c r="A50" s="75" t="s">
        <v>57</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45" zoomScaleNormal="145" workbookViewId="0">
      <selection activeCell="B41" sqref="B41:C41"/>
    </sheetView>
  </sheetViews>
  <sheetFormatPr baseColWidth="10" defaultColWidth="0" defaultRowHeight="14.4" x14ac:dyDescent="0.3"/>
  <cols>
    <col min="1" max="1" width="41.77734375" customWidth="1"/>
    <col min="2" max="2" width="35.21875" customWidth="1"/>
    <col min="3" max="3" width="54.77734375" customWidth="1"/>
    <col min="4" max="8" width="11.44140625" hidden="1" customWidth="1"/>
    <col min="9" max="9" width="12" hidden="1" customWidth="1"/>
    <col min="10" max="16384" width="11.44140625" hidden="1"/>
  </cols>
  <sheetData>
    <row r="1" spans="1:9" ht="18" x14ac:dyDescent="0.3">
      <c r="A1" s="71" t="s">
        <v>68</v>
      </c>
      <c r="B1" s="71"/>
      <c r="C1" s="71"/>
    </row>
    <row r="2" spans="1:9" ht="15" customHeight="1" x14ac:dyDescent="0.3">
      <c r="A2" s="34" t="s">
        <v>29</v>
      </c>
      <c r="B2" s="95" t="str">
        <f>'AUTOS NOTA 321'!B2:C2</f>
        <v>SINIESTRO 121019682  LEGIS APJ32593</v>
      </c>
      <c r="C2" s="96"/>
    </row>
    <row r="3" spans="1:9" x14ac:dyDescent="0.3">
      <c r="A3" s="35" t="s">
        <v>1</v>
      </c>
      <c r="B3" s="99" t="str">
        <f>'AUTOS  NOTA 322'!B2:C2</f>
        <v>110014189069 2024 00576 00</v>
      </c>
      <c r="C3" s="99"/>
    </row>
    <row r="4" spans="1:9" x14ac:dyDescent="0.3">
      <c r="A4" s="35" t="s">
        <v>2</v>
      </c>
      <c r="B4" s="99" t="str">
        <f>'AUTOS  NOTA 322'!B3:C3</f>
        <v>Juzgado 84 Civil de Pequeñas Causas y Competencia Múltiple de Bogotá</v>
      </c>
      <c r="C4" s="99"/>
    </row>
    <row r="5" spans="1:9" x14ac:dyDescent="0.3">
      <c r="A5" s="35" t="s">
        <v>3</v>
      </c>
      <c r="B5" s="99" t="str">
        <f>'AUTOS  NOTA 322'!B4:C4</f>
        <v>Ferney Arturo García Robles
Daniela Castro Lancheros
ALLIANZ SEGUROS S.A.
Gustavo Adolfo Hernández Herrera
Marium Saab Niño</v>
      </c>
      <c r="C5" s="99"/>
    </row>
    <row r="6" spans="1:9" ht="15" customHeight="1" x14ac:dyDescent="0.3">
      <c r="A6" s="35" t="s">
        <v>4</v>
      </c>
      <c r="B6" s="99" t="str">
        <f>'AUTOS  NOTA 322'!B5:C5</f>
        <v>Diana Marcela Mondragón Ariza (LESIONADA)
Sofía Campos Mondragón (HIJA) 17/11/2007
Alejandro Rodríguez Mondragón (HIJO) 11/09/2013
Juan Sebastián Ramírez Ramírez (COMPAÑERO PERMANENTE) 25/10/1996</v>
      </c>
      <c r="C6" s="99"/>
    </row>
    <row r="7" spans="1:9" x14ac:dyDescent="0.3">
      <c r="A7" s="35" t="s">
        <v>5</v>
      </c>
      <c r="B7" s="99" t="str">
        <f>'AUTOS  NOTA 322'!B6:C6</f>
        <v>DEMANDA DIRECTA</v>
      </c>
      <c r="C7" s="99"/>
    </row>
    <row r="8" spans="1:9" x14ac:dyDescent="0.3">
      <c r="A8" s="37" t="s">
        <v>117</v>
      </c>
      <c r="B8" s="99" t="str">
        <f>'AUTOS  NOTA 322'!B7:C8</f>
        <v>Diana Marcela Mondragón Ariza</v>
      </c>
      <c r="C8" s="99"/>
    </row>
    <row r="9" spans="1:9" ht="28.8" x14ac:dyDescent="0.3">
      <c r="A9" s="35" t="s">
        <v>69</v>
      </c>
      <c r="B9" s="93">
        <f>SUM(C11,C12,C14,C15,C17)</f>
        <v>52320000</v>
      </c>
      <c r="C9" s="94"/>
    </row>
    <row r="10" spans="1:9" x14ac:dyDescent="0.3">
      <c r="A10" s="100" t="s">
        <v>70</v>
      </c>
      <c r="B10" s="97" t="s">
        <v>71</v>
      </c>
      <c r="C10" s="98"/>
    </row>
    <row r="11" spans="1:9" x14ac:dyDescent="0.3">
      <c r="A11" s="100"/>
      <c r="B11" s="36" t="s">
        <v>72</v>
      </c>
      <c r="C11" s="31">
        <v>320000</v>
      </c>
    </row>
    <row r="12" spans="1:9" x14ac:dyDescent="0.3">
      <c r="A12" s="100"/>
      <c r="B12" s="36" t="s">
        <v>73</v>
      </c>
      <c r="C12" s="31"/>
    </row>
    <row r="13" spans="1:9" x14ac:dyDescent="0.3">
      <c r="A13" s="100"/>
      <c r="B13" s="97"/>
      <c r="C13" s="98"/>
    </row>
    <row r="14" spans="1:9" x14ac:dyDescent="0.3">
      <c r="A14" s="100"/>
      <c r="B14" s="36" t="s">
        <v>116</v>
      </c>
      <c r="C14" s="39">
        <v>45500000</v>
      </c>
    </row>
    <row r="15" spans="1:9" x14ac:dyDescent="0.3">
      <c r="A15" s="100"/>
      <c r="B15" s="36" t="s">
        <v>170</v>
      </c>
      <c r="C15" s="39">
        <v>6500000</v>
      </c>
      <c r="E15" t="s">
        <v>75</v>
      </c>
      <c r="F15" s="22">
        <v>0.7</v>
      </c>
    </row>
    <row r="16" spans="1:9" x14ac:dyDescent="0.3">
      <c r="A16" s="100"/>
      <c r="B16" s="97" t="s">
        <v>76</v>
      </c>
      <c r="C16" s="98"/>
      <c r="E16" t="s">
        <v>77</v>
      </c>
      <c r="F16" s="23">
        <v>0.3</v>
      </c>
      <c r="I16" s="25"/>
    </row>
    <row r="17" spans="1:9" x14ac:dyDescent="0.3">
      <c r="A17" s="100"/>
      <c r="B17" s="36"/>
      <c r="C17" s="40"/>
      <c r="F17" s="26"/>
      <c r="I17" s="25"/>
    </row>
    <row r="18" spans="1:9" ht="23.25" customHeight="1" x14ac:dyDescent="0.3">
      <c r="A18" s="38" t="s">
        <v>78</v>
      </c>
      <c r="B18" s="95" t="s">
        <v>75</v>
      </c>
      <c r="C18" s="96"/>
    </row>
    <row r="19" spans="1:9" ht="57.6" x14ac:dyDescent="0.3">
      <c r="A19" s="35" t="s">
        <v>80</v>
      </c>
      <c r="B19" s="107" t="s">
        <v>172</v>
      </c>
      <c r="C19" s="108"/>
    </row>
    <row r="20" spans="1:9" ht="15" customHeight="1" x14ac:dyDescent="0.3">
      <c r="A20" s="21" t="s">
        <v>81</v>
      </c>
      <c r="B20" s="104">
        <f>((C22+C23+C25+C26+C30+C28+C32+C34+C29+C33)-C37)*C36*C38</f>
        <v>9320000</v>
      </c>
      <c r="C20" s="104"/>
    </row>
    <row r="21" spans="1:9" x14ac:dyDescent="0.3">
      <c r="A21" s="7" t="s">
        <v>82</v>
      </c>
      <c r="B21" s="109" t="s">
        <v>71</v>
      </c>
      <c r="C21" s="110"/>
    </row>
    <row r="22" spans="1:9" x14ac:dyDescent="0.3">
      <c r="A22" s="91"/>
      <c r="B22" s="36" t="s">
        <v>72</v>
      </c>
      <c r="C22" s="31">
        <v>0</v>
      </c>
    </row>
    <row r="23" spans="1:9" x14ac:dyDescent="0.3">
      <c r="A23" s="92"/>
      <c r="B23" s="36" t="s">
        <v>73</v>
      </c>
      <c r="C23" s="31">
        <v>0</v>
      </c>
    </row>
    <row r="24" spans="1:9" x14ac:dyDescent="0.3">
      <c r="A24" s="92"/>
      <c r="B24" s="97" t="s">
        <v>74</v>
      </c>
      <c r="C24" s="98"/>
    </row>
    <row r="25" spans="1:9" x14ac:dyDescent="0.3">
      <c r="A25" s="92"/>
      <c r="B25" s="36" t="s">
        <v>116</v>
      </c>
      <c r="C25" s="31">
        <v>9000000</v>
      </c>
    </row>
    <row r="26" spans="1:9" ht="28.95" customHeight="1" x14ac:dyDescent="0.3">
      <c r="A26" s="92"/>
      <c r="B26" s="36" t="s">
        <v>170</v>
      </c>
      <c r="C26" s="31">
        <v>0</v>
      </c>
    </row>
    <row r="27" spans="1:9" x14ac:dyDescent="0.3">
      <c r="A27" s="92"/>
      <c r="B27" s="97" t="s">
        <v>146</v>
      </c>
      <c r="C27" s="98"/>
    </row>
    <row r="28" spans="1:9" x14ac:dyDescent="0.3">
      <c r="A28" s="92"/>
      <c r="B28" s="36" t="s">
        <v>168</v>
      </c>
      <c r="C28" s="31">
        <v>0</v>
      </c>
    </row>
    <row r="29" spans="1:9" x14ac:dyDescent="0.3">
      <c r="A29" s="92"/>
      <c r="B29" s="36" t="s">
        <v>72</v>
      </c>
      <c r="C29" s="31">
        <v>320000</v>
      </c>
    </row>
    <row r="30" spans="1:9" x14ac:dyDescent="0.3">
      <c r="A30" s="92"/>
      <c r="B30" s="36" t="s">
        <v>73</v>
      </c>
      <c r="C30" s="31">
        <v>0</v>
      </c>
    </row>
    <row r="31" spans="1:9" x14ac:dyDescent="0.3">
      <c r="A31" s="92"/>
      <c r="B31" s="97" t="s">
        <v>147</v>
      </c>
      <c r="C31" s="98"/>
    </row>
    <row r="32" spans="1:9" x14ac:dyDescent="0.3">
      <c r="A32" s="92"/>
      <c r="B32" s="36"/>
      <c r="C32" s="31"/>
    </row>
    <row r="33" spans="1:3" x14ac:dyDescent="0.3">
      <c r="A33" s="92"/>
      <c r="B33" s="36" t="s">
        <v>72</v>
      </c>
      <c r="C33" s="31">
        <v>0</v>
      </c>
    </row>
    <row r="34" spans="1:3" x14ac:dyDescent="0.3">
      <c r="A34" s="92"/>
      <c r="B34" s="36" t="s">
        <v>73</v>
      </c>
      <c r="C34" s="31">
        <v>0</v>
      </c>
    </row>
    <row r="35" spans="1:3" x14ac:dyDescent="0.3">
      <c r="A35" s="92"/>
      <c r="B35" s="97" t="s">
        <v>134</v>
      </c>
      <c r="C35" s="98"/>
    </row>
    <row r="36" spans="1:3" x14ac:dyDescent="0.3">
      <c r="A36" s="92"/>
      <c r="B36" s="36" t="s">
        <v>150</v>
      </c>
      <c r="C36" s="32">
        <v>1</v>
      </c>
    </row>
    <row r="37" spans="1:3" x14ac:dyDescent="0.3">
      <c r="A37" s="92"/>
      <c r="B37" s="36" t="s">
        <v>135</v>
      </c>
      <c r="C37" s="33">
        <v>0</v>
      </c>
    </row>
    <row r="38" spans="1:3" x14ac:dyDescent="0.3">
      <c r="A38" s="92"/>
      <c r="B38" s="36" t="s">
        <v>153</v>
      </c>
      <c r="C38" s="32">
        <v>1</v>
      </c>
    </row>
    <row r="39" spans="1:3" x14ac:dyDescent="0.3">
      <c r="A39" s="24" t="s">
        <v>83</v>
      </c>
      <c r="B39" s="104">
        <f>IFERROR(B20*(VLOOKUP(B18,E15:F17,2,0)),16666)</f>
        <v>6524000</v>
      </c>
      <c r="C39" s="104"/>
    </row>
    <row r="40" spans="1:3" ht="93" customHeight="1" x14ac:dyDescent="0.3">
      <c r="A40" s="35" t="s">
        <v>148</v>
      </c>
      <c r="B40" s="105" t="s">
        <v>173</v>
      </c>
      <c r="C40" s="106"/>
    </row>
    <row r="41" spans="1:3" ht="211.5" customHeight="1" x14ac:dyDescent="0.3">
      <c r="A41" s="35" t="s">
        <v>84</v>
      </c>
      <c r="B41" s="102" t="s">
        <v>169</v>
      </c>
      <c r="C41" s="103"/>
    </row>
    <row r="42" spans="1:3" ht="25.95" customHeight="1" x14ac:dyDescent="0.3">
      <c r="A42" s="42" t="s">
        <v>139</v>
      </c>
      <c r="B42" s="42"/>
      <c r="C42" s="42"/>
    </row>
    <row r="43" spans="1:3" x14ac:dyDescent="0.3">
      <c r="A43" s="41" t="s">
        <v>140</v>
      </c>
      <c r="B43" s="101"/>
      <c r="C43" s="101"/>
    </row>
    <row r="44" spans="1:3" ht="40.950000000000003" customHeight="1" x14ac:dyDescent="0.3">
      <c r="A44" s="41" t="s">
        <v>138</v>
      </c>
      <c r="B44" s="101"/>
      <c r="C44" s="10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71" t="s">
        <v>85</v>
      </c>
      <c r="B1" s="71"/>
      <c r="C1" s="71"/>
    </row>
    <row r="2" spans="1:3" x14ac:dyDescent="0.3">
      <c r="A2" s="20" t="s">
        <v>29</v>
      </c>
      <c r="B2" s="72" t="str">
        <f>'AUTOS NOTA 324'!B2:C2</f>
        <v>SINIESTRO 121019682  LEGIS APJ32593</v>
      </c>
      <c r="C2" s="73"/>
    </row>
    <row r="3" spans="1:3" x14ac:dyDescent="0.3">
      <c r="A3" s="5" t="s">
        <v>1</v>
      </c>
      <c r="B3" s="53" t="str">
        <f>'AUTOS  NOTA 322'!B2:C2</f>
        <v>110014189069 2024 00576 00</v>
      </c>
      <c r="C3" s="53"/>
    </row>
    <row r="4" spans="1:3" x14ac:dyDescent="0.3">
      <c r="A4" s="5" t="s">
        <v>2</v>
      </c>
      <c r="B4" s="53" t="str">
        <f>'AUTOS  NOTA 322'!B3:C3</f>
        <v>Juzgado 84 Civil de Pequeñas Causas y Competencia Múltiple de Bogotá</v>
      </c>
      <c r="C4" s="53"/>
    </row>
    <row r="5" spans="1:3" x14ac:dyDescent="0.3">
      <c r="A5" s="5" t="s">
        <v>3</v>
      </c>
      <c r="B5" s="53" t="str">
        <f>'AUTOS  NOTA 322'!B4:C4</f>
        <v>Ferney Arturo García Robles
Daniela Castro Lancheros
ALLIANZ SEGUROS S.A.
Gustavo Adolfo Hernández Herrera
Marium Saab Niño</v>
      </c>
      <c r="C5" s="53"/>
    </row>
    <row r="6" spans="1:3" ht="15" customHeight="1" x14ac:dyDescent="0.3">
      <c r="A6" s="5" t="s">
        <v>4</v>
      </c>
      <c r="B6" s="53" t="str">
        <f>'AUTOS  NOTA 322'!B5:C5</f>
        <v>Diana Marcela Mondragón Ariza (LESIONADA)
Sofía Campos Mondragón (HIJA) 17/11/2007
Alejandro Rodríguez Mondragón (HIJO) 11/09/2013
Juan Sebastián Ramírez Ramírez (COMPAÑERO PERMANENTE) 25/10/1996</v>
      </c>
      <c r="C6" s="53"/>
    </row>
    <row r="7" spans="1:3" ht="15" customHeight="1" x14ac:dyDescent="0.3">
      <c r="A7" s="5" t="s">
        <v>5</v>
      </c>
      <c r="B7" s="53" t="str">
        <f>'AUTOS  NOTA 322'!B6:C6</f>
        <v>DEMANDA DIRECTA</v>
      </c>
      <c r="C7" s="53"/>
    </row>
    <row r="8" spans="1:3" ht="15" customHeight="1" x14ac:dyDescent="0.3">
      <c r="A8" s="30" t="s">
        <v>117</v>
      </c>
      <c r="B8" s="53" t="str">
        <f>'AUTOS  NOTA 322'!B7:C8</f>
        <v>Diana Marcela Mondragón Ariza</v>
      </c>
      <c r="C8" s="53"/>
    </row>
    <row r="9" spans="1:3" ht="19.2" customHeight="1" x14ac:dyDescent="0.3">
      <c r="A9" s="5" t="s">
        <v>118</v>
      </c>
      <c r="B9" s="53"/>
      <c r="C9" s="53"/>
    </row>
    <row r="10" spans="1:3" x14ac:dyDescent="0.3">
      <c r="A10" s="7" t="s">
        <v>82</v>
      </c>
      <c r="B10" s="113">
        <f>'AUTOS NOTA 324'!B20:C20</f>
        <v>9320000</v>
      </c>
      <c r="C10" s="113"/>
    </row>
    <row r="11" spans="1:3" x14ac:dyDescent="0.3">
      <c r="A11" s="7" t="s">
        <v>137</v>
      </c>
      <c r="B11" s="114">
        <f>'AUTOS NOTA 324'!B39:C39</f>
        <v>6524000</v>
      </c>
      <c r="C11" s="53"/>
    </row>
    <row r="12" spans="1:3" ht="28.8" x14ac:dyDescent="0.3">
      <c r="A12" s="7" t="s">
        <v>86</v>
      </c>
      <c r="B12" s="111"/>
      <c r="C12" s="112"/>
    </row>
    <row r="13" spans="1:3" ht="43.2" x14ac:dyDescent="0.3">
      <c r="A13" s="5" t="s">
        <v>87</v>
      </c>
      <c r="B13" s="53"/>
      <c r="C13" s="53"/>
    </row>
    <row r="14" spans="1:3" ht="43.2" x14ac:dyDescent="0.3">
      <c r="A14" s="5" t="s">
        <v>88</v>
      </c>
      <c r="B14" s="53"/>
      <c r="C14" s="53"/>
    </row>
    <row r="15" spans="1:3" x14ac:dyDescent="0.3">
      <c r="A15" s="5" t="s">
        <v>89</v>
      </c>
      <c r="B15" s="6"/>
      <c r="C15" s="6"/>
    </row>
    <row r="16" spans="1:3" x14ac:dyDescent="0.3">
      <c r="A16" s="7" t="s">
        <v>90</v>
      </c>
      <c r="B16" s="53"/>
      <c r="C16" s="53"/>
    </row>
    <row r="17" spans="1:3" x14ac:dyDescent="0.3">
      <c r="A17" s="6" t="s">
        <v>91</v>
      </c>
      <c r="B17" s="112"/>
      <c r="C17" s="11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77734375" customWidth="1"/>
    <col min="13" max="13" width="16" customWidth="1"/>
  </cols>
  <sheetData>
    <row r="1" spans="1:15" x14ac:dyDescent="0.3">
      <c r="A1" s="9" t="s">
        <v>32</v>
      </c>
      <c r="B1" t="s">
        <v>35</v>
      </c>
      <c r="C1" s="9" t="s">
        <v>37</v>
      </c>
      <c r="D1" s="9" t="s">
        <v>92</v>
      </c>
      <c r="E1" s="3" t="s">
        <v>43</v>
      </c>
      <c r="F1" s="2" t="s">
        <v>75</v>
      </c>
      <c r="G1" s="4">
        <v>0</v>
      </c>
      <c r="H1" t="s">
        <v>13</v>
      </c>
      <c r="I1" t="s">
        <v>93</v>
      </c>
      <c r="K1" t="s">
        <v>119</v>
      </c>
      <c r="L1" s="29" t="s">
        <v>151</v>
      </c>
      <c r="M1" t="s">
        <v>94</v>
      </c>
      <c r="N1" t="s">
        <v>75</v>
      </c>
      <c r="O1" t="s">
        <v>141</v>
      </c>
    </row>
    <row r="2" spans="1:15" x14ac:dyDescent="0.3">
      <c r="A2" t="s">
        <v>94</v>
      </c>
      <c r="B2" t="s">
        <v>45</v>
      </c>
      <c r="C2" t="s">
        <v>95</v>
      </c>
      <c r="D2" s="2" t="s">
        <v>96</v>
      </c>
      <c r="E2" s="1" t="s">
        <v>97</v>
      </c>
      <c r="F2" s="2" t="s">
        <v>79</v>
      </c>
      <c r="G2" s="4">
        <v>0.7</v>
      </c>
      <c r="H2" t="s">
        <v>14</v>
      </c>
      <c r="I2" t="s">
        <v>98</v>
      </c>
      <c r="K2" t="s">
        <v>120</v>
      </c>
      <c r="L2" s="29" t="s">
        <v>121</v>
      </c>
      <c r="M2" t="s">
        <v>99</v>
      </c>
      <c r="N2" t="s">
        <v>77</v>
      </c>
      <c r="O2" t="s">
        <v>45</v>
      </c>
    </row>
    <row r="3" spans="1:15" x14ac:dyDescent="0.3">
      <c r="A3" t="s">
        <v>99</v>
      </c>
      <c r="C3" t="s">
        <v>100</v>
      </c>
      <c r="D3" s="2" t="s">
        <v>101</v>
      </c>
      <c r="E3" s="1" t="s">
        <v>102</v>
      </c>
      <c r="F3" s="2" t="s">
        <v>77</v>
      </c>
      <c r="G3" s="4">
        <v>0.3</v>
      </c>
      <c r="H3" t="s">
        <v>103</v>
      </c>
      <c r="I3" t="s">
        <v>104</v>
      </c>
      <c r="L3" s="29" t="s">
        <v>122</v>
      </c>
      <c r="M3" t="s">
        <v>105</v>
      </c>
      <c r="N3" t="s">
        <v>79</v>
      </c>
    </row>
    <row r="4" spans="1:15" x14ac:dyDescent="0.3">
      <c r="A4" t="s">
        <v>105</v>
      </c>
      <c r="C4" t="s">
        <v>38</v>
      </c>
      <c r="E4" s="1" t="s">
        <v>106</v>
      </c>
      <c r="H4" t="s">
        <v>107</v>
      </c>
      <c r="I4" t="s">
        <v>18</v>
      </c>
      <c r="L4" t="s">
        <v>123</v>
      </c>
    </row>
    <row r="5" spans="1:15" x14ac:dyDescent="0.3">
      <c r="A5" t="s">
        <v>108</v>
      </c>
      <c r="E5" s="1" t="s">
        <v>109</v>
      </c>
      <c r="H5" t="s">
        <v>110</v>
      </c>
      <c r="I5" t="s">
        <v>111</v>
      </c>
      <c r="L5" s="29" t="s">
        <v>124</v>
      </c>
    </row>
    <row r="6" spans="1:15" x14ac:dyDescent="0.3">
      <c r="E6" s="1" t="s">
        <v>112</v>
      </c>
      <c r="I6" t="s">
        <v>113</v>
      </c>
      <c r="L6" s="29" t="s">
        <v>152</v>
      </c>
    </row>
    <row r="7" spans="1:15" x14ac:dyDescent="0.3">
      <c r="E7" s="1" t="s">
        <v>114</v>
      </c>
      <c r="I7" t="s">
        <v>144</v>
      </c>
      <c r="L7" s="29" t="s">
        <v>125</v>
      </c>
    </row>
    <row r="8" spans="1:15" x14ac:dyDescent="0.3">
      <c r="E8" s="1" t="s">
        <v>115</v>
      </c>
      <c r="L8" s="29" t="s">
        <v>146</v>
      </c>
    </row>
    <row r="9" spans="1:15" x14ac:dyDescent="0.3">
      <c r="L9" s="29" t="s">
        <v>126</v>
      </c>
    </row>
    <row r="10" spans="1:15" x14ac:dyDescent="0.3">
      <c r="L10" s="29" t="s">
        <v>127</v>
      </c>
    </row>
    <row r="11" spans="1:15" x14ac:dyDescent="0.3">
      <c r="L11" s="29" t="s">
        <v>128</v>
      </c>
    </row>
    <row r="12" spans="1:15" x14ac:dyDescent="0.3">
      <c r="L12" s="29" t="s">
        <v>129</v>
      </c>
    </row>
    <row r="13" spans="1:15" x14ac:dyDescent="0.3">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Camilo Andres Piñeros Lopez</cp:lastModifiedBy>
  <cp:revision/>
  <dcterms:created xsi:type="dcterms:W3CDTF">2020-12-07T14:41:17Z</dcterms:created>
  <dcterms:modified xsi:type="dcterms:W3CDTF">2024-09-20T23:36:06Z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