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mc:AlternateContent xmlns:mc="http://schemas.openxmlformats.org/markup-compatibility/2006">
    <mc:Choice Requires="x15">
      <x15ac:absPath xmlns:x15ac="http://schemas.microsoft.com/office/spreadsheetml/2010/11/ac" url="https://d.docs.live.net/35dcfe38432bf625/Escritorio/GHA/CONTESTACIONES DEMANDA/ACCIDENTES DE TRANSITO/INFORMES INICIALES/"/>
    </mc:Choice>
  </mc:AlternateContent>
  <xr:revisionPtr revIDLastSave="23" documentId="8_{FDB91FC6-07E3-4616-879D-67E585F33D2A}" xr6:coauthVersionLast="47" xr6:coauthVersionMax="47" xr10:uidLastSave="{D51ED01B-17CF-4AE1-A6C9-7D03ED7AA90C}"/>
  <bookViews>
    <workbookView xWindow="-108" yWindow="-108" windowWidth="23256" windowHeight="12456" activeTab="2" xr2:uid="{00000000-000D-0000-FFFF-FFFF00000000}"/>
  </bookViews>
  <sheets>
    <sheet name="AUTOS  NOTA 322" sheetId="1" r:id="rId1"/>
    <sheet name="AUTOS NOTA 321" sheetId="7" r:id="rId2"/>
    <sheet name="AUTOS NOTA 324-478" sheetId="8" r:id="rId3"/>
    <sheet name="TASACION " sheetId="10" state="hidden" r:id="rId4"/>
    <sheet name="AUTOS NOTA 325" sheetId="9" r:id="rId5"/>
    <sheet name="CONCEPTO DE CONCILIACIÓN 330 " sheetId="11" r:id="rId6"/>
    <sheet name="CAMBIO DE CONTINGENCIA 423" sheetId="12" r:id="rId7"/>
    <sheet name="Hoja2" sheetId="6" state="hidden" r:id="rId8"/>
  </sheets>
  <externalReferences>
    <externalReference r:id="rId9"/>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8" i="11" l="1"/>
  <c r="B7" i="12"/>
  <c r="B7" i="11"/>
  <c r="B6" i="12"/>
  <c r="B5" i="12"/>
  <c r="B4" i="12"/>
  <c r="B3" i="12"/>
  <c r="B3" i="9"/>
  <c r="B2" i="12"/>
  <c r="B2" i="8"/>
  <c r="B6" i="11"/>
  <c r="B5" i="11"/>
  <c r="B4" i="11"/>
  <c r="B4" i="7"/>
  <c r="B5" i="7"/>
  <c r="B3" i="11"/>
  <c r="B2" i="11"/>
  <c r="B20" i="8"/>
  <c r="B40" i="8" s="1"/>
  <c r="B34" i="12"/>
  <c r="B15" i="12"/>
  <c r="H22" i="11"/>
  <c r="H24" i="11" s="1"/>
  <c r="F21" i="11"/>
  <c r="F23" i="11" s="1"/>
  <c r="H20" i="11"/>
  <c r="G20" i="11"/>
  <c r="G22" i="11" s="1"/>
  <c r="G24" i="11" s="1"/>
  <c r="F20" i="11"/>
  <c r="F22" i="11" s="1"/>
  <c r="F24" i="11" s="1"/>
  <c r="E20" i="11"/>
  <c r="E22" i="11" s="1"/>
  <c r="E24" i="11" s="1"/>
  <c r="D20" i="11"/>
  <c r="D22" i="11" s="1"/>
  <c r="D24" i="11" s="1"/>
  <c r="H19" i="11"/>
  <c r="H21" i="11" s="1"/>
  <c r="H23" i="11" s="1"/>
  <c r="G19" i="11"/>
  <c r="G21" i="11" s="1"/>
  <c r="G23" i="11" s="1"/>
  <c r="F19" i="11"/>
  <c r="E19" i="11"/>
  <c r="E21" i="11" s="1"/>
  <c r="E23" i="11" s="1"/>
  <c r="D19" i="11"/>
  <c r="D21" i="11" s="1"/>
  <c r="D23" i="11" s="1"/>
  <c r="B9" i="11" l="1"/>
  <c r="B8" i="12"/>
  <c r="B10" i="9"/>
  <c r="B2" i="9"/>
  <c r="B8" i="9" l="1"/>
  <c r="B7" i="9"/>
  <c r="B6" i="9"/>
  <c r="B5" i="9"/>
  <c r="B4" i="9"/>
  <c r="B8" i="8"/>
  <c r="B7" i="8"/>
  <c r="B6" i="8"/>
  <c r="B5" i="8"/>
  <c r="B4" i="8"/>
  <c r="B3" i="8"/>
  <c r="B8" i="7"/>
  <c r="B6" i="7" l="1"/>
  <c r="B7" i="7"/>
  <c r="B3" i="7"/>
  <c r="B9" i="8"/>
  <c r="B11" i="9" l="1"/>
</calcChain>
</file>

<file path=xl/sharedStrings.xml><?xml version="1.0" encoding="utf-8"?>
<sst xmlns="http://schemas.openxmlformats.org/spreadsheetml/2006/main" count="326" uniqueCount="221">
  <si>
    <t>SOLICITUD DE ANTECEDENTES -ABOGADO EXTERNO-</t>
  </si>
  <si>
    <t>RADICADO(23 DIGITOS)</t>
  </si>
  <si>
    <t>JUZGADO</t>
  </si>
  <si>
    <t>DEMANDADO</t>
  </si>
  <si>
    <t xml:space="preserve">DEMANDANTE </t>
  </si>
  <si>
    <t>TIPO DE VINCULACION COMPAÑÍA</t>
  </si>
  <si>
    <t>DEMANDA DIRECTA</t>
  </si>
  <si>
    <t xml:space="preserve">TIPO DE PERJUCIO </t>
  </si>
  <si>
    <t xml:space="preserve">RCE LESIONES </t>
  </si>
  <si>
    <t>INTERVINIENTE -NOMBRE DE LESIONADO O MUERTO (S) DEL PROCESO</t>
  </si>
  <si>
    <t xml:space="preserve">NUMERO DE IDENTIFICACION </t>
  </si>
  <si>
    <t xml:space="preserve">DOMICILIO </t>
  </si>
  <si>
    <t xml:space="preserve">TELEFONO </t>
  </si>
  <si>
    <t>CORREO ELECTRONICO</t>
  </si>
  <si>
    <t xml:space="preserve">ESTADO CIVIL </t>
  </si>
  <si>
    <t xml:space="preserve">FECHA DE NACIMIENTO </t>
  </si>
  <si>
    <t xml:space="preserve">EDAD AL MOMENTO DEL SINIESTRO </t>
  </si>
  <si>
    <t xml:space="preserve">FECHA DE DEFUNCION </t>
  </si>
  <si>
    <t xml:space="preserve">SITUCION LABORAL </t>
  </si>
  <si>
    <t xml:space="preserve">PROFESION </t>
  </si>
  <si>
    <t xml:space="preserve">INGRESOS NETOS </t>
  </si>
  <si>
    <t>NUMERO DE LESIONADOS Y/O FALLECIDOS  SEGÚN IPAT</t>
  </si>
  <si>
    <t xml:space="preserve">CONDICION </t>
  </si>
  <si>
    <t>FECHA DE LOS HECHOS</t>
  </si>
  <si>
    <t>FECHA DE SOLICITUD AUDIENCIA PREJUDICIAL</t>
  </si>
  <si>
    <t>FECHA DE AUDIENCIA PREJUDICIAL</t>
  </si>
  <si>
    <r>
      <t>Breve resumen de los hechos
*Recomendaciones:</t>
    </r>
    <r>
      <rPr>
        <sz val="11"/>
        <color theme="1"/>
        <rFont val="Calibri"/>
        <family val="2"/>
        <scheme val="minor"/>
      </rPr>
      <t xml:space="preserve"> Establecer las circunstancias de tiempo, modo y lugar, fecha del siniestro, placa del vh asegurado y terceros afectados, nombres de los lesionados (pcl-entidad que emite la pcl- días de incapacidad, lesiones) y muertos. Dentro del material probatorio identificar el grado de responsabilidad (IPAT, fallo contravencional). Procure no transcribir los hechos de la demanda, este espacio tiene como finalidad mostrar un panorama de los hechos.</t>
    </r>
  </si>
  <si>
    <t>ASEGURADO</t>
  </si>
  <si>
    <t>NIT ASEGURADO</t>
  </si>
  <si>
    <t>PLACA VEHÍCULO ASEGURADO (SI APLICA)</t>
  </si>
  <si>
    <t>NO. PÓLIZA VINCULADA</t>
  </si>
  <si>
    <t>FECHA DE ASIGNACIÓN</t>
  </si>
  <si>
    <t>FECHA DE NOTIFICACIÓN</t>
  </si>
  <si>
    <t>FECHA DE CONTESTACION 
*RECOMENDACIÓN: FECHA MÁXIMA PARA CONTESTAR LA DEMANDA ACORDE A LO ESTIÚLADO EN LA NORMA.</t>
  </si>
  <si>
    <t>REMISION DE ANTECEDENTES - ABOGADO INTERNO-</t>
  </si>
  <si>
    <t>SINIESTRO - APLICATIVO</t>
  </si>
  <si>
    <t>SINIESTRO   APL</t>
  </si>
  <si>
    <t>Radicado(23 digitos)</t>
  </si>
  <si>
    <t>Juzgado</t>
  </si>
  <si>
    <t>Demandado</t>
  </si>
  <si>
    <t xml:space="preserve">Demandante </t>
  </si>
  <si>
    <t>Tipo de vinculacion compañía</t>
  </si>
  <si>
    <t>INTERVINIENTE</t>
  </si>
  <si>
    <t>PÓLIZA</t>
  </si>
  <si>
    <t>AMPARO A AFECTAR</t>
  </si>
  <si>
    <t>RCE HOMICIDIO-LESION</t>
  </si>
  <si>
    <t>VALOR ASEGURADO</t>
  </si>
  <si>
    <t>DEDUCIBLE</t>
  </si>
  <si>
    <t>MODALIDAD</t>
  </si>
  <si>
    <t xml:space="preserve">VIGENCIA </t>
  </si>
  <si>
    <t xml:space="preserve">SINIESTRO DENTRO DE LA VIGENCIA? </t>
  </si>
  <si>
    <t>CARTERA A DÍA</t>
  </si>
  <si>
    <t>COASEGURO</t>
  </si>
  <si>
    <t xml:space="preserve">ASEGURADORAS  </t>
  </si>
  <si>
    <t xml:space="preserve">% DE PARTICIPACION </t>
  </si>
  <si>
    <t>ALLIANZ</t>
  </si>
  <si>
    <t>REASEGURO- SUPERA LOS $500M-</t>
  </si>
  <si>
    <t>LARGE GLOSSES</t>
  </si>
  <si>
    <t>MOTIVO DE LA DEMANDA</t>
  </si>
  <si>
    <t xml:space="preserve">OFRECIENTO AUTOS </t>
  </si>
  <si>
    <t>OFRECIENTO VALOR</t>
  </si>
  <si>
    <t xml:space="preserve">RECOSTRUCCION ACCIDENTE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</si>
  <si>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</si>
  <si>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</si>
  <si>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</si>
  <si>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</si>
  <si>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</si>
  <si>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</si>
  <si>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Ausencia de prueba del hecho generador de responsabilidad.</t>
  </si>
  <si>
    <t>• Aplicación de la limitación de responsabilidad por razón del deducible a cargo del asegurado.</t>
  </si>
  <si>
    <t>• Exclusiones  de confomidad a la Póliza</t>
  </si>
  <si>
    <t>Otras</t>
  </si>
  <si>
    <t>OBJECION -Marque con una (x)</t>
  </si>
  <si>
    <t>No prueba de responsabilidad.</t>
  </si>
  <si>
    <t>Fuerza mayor y caso fortuito.</t>
  </si>
  <si>
    <t>Culpa exclusiva de un tercero.</t>
  </si>
  <si>
    <t>Culpa exclusiva de la víctima</t>
  </si>
  <si>
    <t>Exclusiones de póliza</t>
  </si>
  <si>
    <t>Vehículo no asegurado</t>
  </si>
  <si>
    <t>Interes asegurable</t>
  </si>
  <si>
    <t>Prescripción de las acciones derivadas del contrato de seguros</t>
  </si>
  <si>
    <t>Infraseguro</t>
  </si>
  <si>
    <t>INFORME INICIAL-ABOGADO EXTERNO-</t>
  </si>
  <si>
    <t>Valor de las pretensiones totales de la demanda (en pesos no en SMMLV)</t>
  </si>
  <si>
    <t>Perjuicios reclamados  (en pesos no en SMMLV)</t>
  </si>
  <si>
    <t>Patrimoniales</t>
  </si>
  <si>
    <t>Lucro Cesante</t>
  </si>
  <si>
    <t>Daño Emergente</t>
  </si>
  <si>
    <t>Daño moral</t>
  </si>
  <si>
    <t>PROBABLE</t>
  </si>
  <si>
    <t>DAÑOS MATERIALES</t>
  </si>
  <si>
    <t>EVENTUAL</t>
  </si>
  <si>
    <t>Clasificación Contingencia</t>
  </si>
  <si>
    <t>Concepto del Abogado sobre la Contingencia:(Se debe indicar las razones por las cuales se considera que el proceso es Eventual Remoto o Probable.)</t>
  </si>
  <si>
    <t>Valor Contingencia: ( en pesos). Cuanto vale perder o negociar el caso por un valor que debe estar dentro del valor asegurado( con criterios jurisprudenciales)</t>
  </si>
  <si>
    <t>VALOR CONTINGENCIA</t>
  </si>
  <si>
    <t>Extrapatrimoniales</t>
  </si>
  <si>
    <t>Daño a la Salud que podría interpretarse como daño a la vida de relación</t>
  </si>
  <si>
    <t>RCE DAÑOS MATERIALES</t>
  </si>
  <si>
    <r>
      <t xml:space="preserve">INDIQUE LA PLACA- </t>
    </r>
    <r>
      <rPr>
        <sz val="11"/>
        <color rgb="FFFF0000"/>
        <rFont val="Calibri"/>
        <family val="2"/>
        <scheme val="minor"/>
      </rPr>
      <t>SUSTITUYA</t>
    </r>
  </si>
  <si>
    <t>DAÑOS VEHICULO ASEGURADO</t>
  </si>
  <si>
    <t>OTROS</t>
  </si>
  <si>
    <t>COASEGURO RETENCION ALLIANZ (%)</t>
  </si>
  <si>
    <t>PRIORIDAD DEL FONDO</t>
  </si>
  <si>
    <t>CONCURRENCIA</t>
  </si>
  <si>
    <t>Reserva propuesta</t>
  </si>
  <si>
    <t>Observaciones sobre el valor de la contingencia: (Se debe explicar como se aterrizaron las pretensiones.) si el caso es de daños indicar el valor comercial del vh</t>
  </si>
  <si>
    <t>Defensa de la Aseguradora: (Enumerar y enunciar las excepciones propuestas demanda y/o llamamiento )</t>
  </si>
  <si>
    <t>ANTIFRAUDE</t>
  </si>
  <si>
    <t>Validar si en proceso se presentan alguna de las siguientes situaciones :</t>
  </si>
  <si>
    <t>Descripción</t>
  </si>
  <si>
    <t>SI / NO</t>
  </si>
  <si>
    <t xml:space="preserve">En caso de ser afirmativo, explicar: </t>
  </si>
  <si>
    <r>
      <rPr>
        <b/>
        <sz val="10"/>
        <color theme="1"/>
        <rFont val="Century Gothic"/>
        <family val="2"/>
      </rPr>
      <t>PJ</t>
    </r>
    <r>
      <rPr>
        <sz val="10"/>
        <color theme="1"/>
        <rFont val="Century Gothic"/>
        <family val="2"/>
      </rPr>
      <t xml:space="preserve"> - Exageración pretensiones materiales (lucro cesante y daño emergente).</t>
    </r>
  </si>
  <si>
    <t>NO</t>
  </si>
  <si>
    <t>Diferencia entre el lucro cesante y daño emergente pretendidos por los demandantes en el proceso judicial Vs tasacion objetivada.</t>
  </si>
  <si>
    <r>
      <rPr>
        <b/>
        <sz val="10"/>
        <color theme="1"/>
        <rFont val="Century Gothic"/>
        <family val="2"/>
      </rPr>
      <t xml:space="preserve">PJ </t>
    </r>
    <r>
      <rPr>
        <sz val="10"/>
        <color theme="1"/>
        <rFont val="Century Gothic"/>
        <family val="2"/>
      </rPr>
      <t>- Lesiones/circunstancias sin relación o inconsistentes con los hechos demandados.</t>
    </r>
  </si>
  <si>
    <t>Diferencia entre la declaración del asegurado y el tercero; Asegurado no brinda información o se niega a entrevista; Reclamación  originada en supuestos accidentes sin testigos ni reportes; Incendio elementos de alta cuantía  o sucedido en circustancias extrañas; Hurto de articulos de alto costos debido a incineración de la propiedad, vehiuclo o bien; Lesiones y daños materiales sin acreditación y/o soporte.</t>
  </si>
  <si>
    <r>
      <rPr>
        <b/>
        <sz val="10"/>
        <color theme="1"/>
        <rFont val="Century Gothic"/>
        <family val="2"/>
      </rPr>
      <t xml:space="preserve">PJ </t>
    </r>
    <r>
      <rPr>
        <sz val="10"/>
        <color theme="1"/>
        <rFont val="Century Gothic"/>
        <family val="2"/>
      </rPr>
      <t>- Soportes de asegurados/terceros demandantes adulterados.</t>
    </r>
  </si>
  <si>
    <t>Documentos falsos aportados como pruabs; Vehículos con daños severos y no reportan lesionados; Médico de terceros (especializado), también está involucrado en otros diagnósticos;  ITP Irregularidad en el proceso de calificación; Diagnósticos médicos sin el debido sustento.</t>
  </si>
  <si>
    <r>
      <rPr>
        <b/>
        <sz val="10"/>
        <color theme="1"/>
        <rFont val="Century Gothic"/>
        <family val="2"/>
      </rPr>
      <t xml:space="preserve">PJ </t>
    </r>
    <r>
      <rPr>
        <sz val="10"/>
        <color theme="1"/>
        <rFont val="Century Gothic"/>
        <family val="2"/>
      </rPr>
      <t>- Demandantes involucrados en otros siniestros y procesos judiciales.</t>
    </r>
  </si>
  <si>
    <t xml:space="preserve">Procesos judiciales llevados a cabo en distintas ciudades con los mismos demandantes. </t>
  </si>
  <si>
    <r>
      <rPr>
        <b/>
        <sz val="10"/>
        <color theme="1"/>
        <rFont val="Century Gothic"/>
        <family val="2"/>
      </rPr>
      <t>PJ</t>
    </r>
    <r>
      <rPr>
        <sz val="10"/>
        <color theme="1"/>
        <rFont val="Century Gothic"/>
        <family val="2"/>
      </rPr>
      <t xml:space="preserve"> - Víctima involucrada en fraudes anteriores .</t>
    </r>
  </si>
  <si>
    <r>
      <rPr>
        <b/>
        <sz val="10"/>
        <color theme="1"/>
        <rFont val="Century Gothic"/>
        <family val="2"/>
      </rPr>
      <t>PJ</t>
    </r>
    <r>
      <rPr>
        <sz val="10"/>
        <color theme="1"/>
        <rFont val="Century Gothic"/>
        <family val="2"/>
      </rPr>
      <t xml:space="preserve"> - Relación/parentesco entre asegurado y tercero afectado.</t>
    </r>
  </si>
  <si>
    <t xml:space="preserve">Demandantes con vínculos consanguineos, de afinidad y/o amistad con el asegurado. </t>
  </si>
  <si>
    <r>
      <rPr>
        <b/>
        <sz val="10"/>
        <color theme="1"/>
        <rFont val="Century Gothic"/>
        <family val="2"/>
      </rPr>
      <t xml:space="preserve">PJ </t>
    </r>
    <r>
      <rPr>
        <sz val="10"/>
        <color theme="1"/>
        <rFont val="Century Gothic"/>
        <family val="2"/>
      </rPr>
      <t>- Sumas elevadas aseguradas con respecto a la ocupación desarrollada del asegurado.</t>
    </r>
  </si>
  <si>
    <t xml:space="preserve">Prima contratada alta comparada con los ingresos reales del asegurado; Valor del aseguro excesivo o con valor que supera lo devegado por el asegurado. </t>
  </si>
  <si>
    <r>
      <rPr>
        <b/>
        <sz val="10"/>
        <color theme="1"/>
        <rFont val="Century Gothic"/>
        <family val="2"/>
      </rPr>
      <t xml:space="preserve">PJ </t>
    </r>
    <r>
      <rPr>
        <sz val="10"/>
        <color theme="1"/>
        <rFont val="Century Gothic"/>
        <family val="2"/>
      </rPr>
      <t>- Reticencia</t>
    </r>
  </si>
  <si>
    <t>Lesiones y/o afectaciones del asegurado preexistentes.</t>
  </si>
  <si>
    <r>
      <rPr>
        <b/>
        <sz val="10"/>
        <color theme="1"/>
        <rFont val="Century Gothic"/>
        <family val="2"/>
      </rPr>
      <t>PJ</t>
    </r>
    <r>
      <rPr>
        <sz val="10"/>
        <color theme="1"/>
        <rFont val="Century Gothic"/>
        <family val="2"/>
      </rPr>
      <t xml:space="preserve"> - Reclamaciones presentadas durante la misma vigencia de la póliza por cisrcunsatancias similares. </t>
    </r>
  </si>
  <si>
    <t xml:space="preserve"> Múltiples reclamos por la misma pérdida y similar.</t>
  </si>
  <si>
    <r>
      <rPr>
        <b/>
        <sz val="10"/>
        <color theme="1"/>
        <rFont val="Century Gothic"/>
        <family val="2"/>
      </rPr>
      <t>PJ</t>
    </r>
    <r>
      <rPr>
        <sz val="10"/>
        <color theme="1"/>
        <rFont val="Century Gothic"/>
        <family val="2"/>
      </rPr>
      <t xml:space="preserve"> - El asegurado tiene más de un seguro de vida en la misma o con otras compañías.</t>
    </r>
  </si>
  <si>
    <t>Múltiples aseguramientos del mismo tipo.</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</si>
  <si>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</si>
  <si>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</si>
  <si>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</si>
  <si>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</si>
  <si>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</si>
  <si>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</si>
  <si>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</si>
  <si>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</si>
  <si>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</si>
  <si>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 xml:space="preserve">CONCEPTO DE CONCILIACIÓN 330 </t>
  </si>
  <si>
    <t xml:space="preserve">SUMA SOLICITADA </t>
  </si>
  <si>
    <t>COMENTARIOS ABOGADO EXTERNO</t>
  </si>
  <si>
    <t>AUTORIZACIÓN COMPAÑÍA SUMA</t>
  </si>
  <si>
    <t xml:space="preserve">AUTORIZACIÓN COMPAÑÍA COMENTARIOS </t>
  </si>
  <si>
    <t>CAMBIO CONTINGENCIA PJ</t>
  </si>
  <si>
    <t xml:space="preserve">CONTINGENCIA ACTUAL </t>
  </si>
  <si>
    <t xml:space="preserve">CAMBIO DE CONTINGENCIA </t>
  </si>
  <si>
    <t xml:space="preserve">COMENTARIOS CAMBIO DE CONTINGENCIA </t>
  </si>
  <si>
    <t xml:space="preserve">ACTUALIZACION DE CONTINGENCIA  </t>
  </si>
  <si>
    <t>REMOTO</t>
  </si>
  <si>
    <t>SI</t>
  </si>
  <si>
    <t>CLASE DE REASEGURO</t>
  </si>
  <si>
    <t xml:space="preserve">Situcion Laboral </t>
  </si>
  <si>
    <t>Acompañante motorista</t>
  </si>
  <si>
    <t>LLAMADA EN GARANTIA</t>
  </si>
  <si>
    <t>OCURRENCIA</t>
  </si>
  <si>
    <t xml:space="preserve">SI </t>
  </si>
  <si>
    <t>CEDIDO</t>
  </si>
  <si>
    <t>FACULTATIVO</t>
  </si>
  <si>
    <t xml:space="preserve">Objetado por la Compañía </t>
  </si>
  <si>
    <t xml:space="preserve">Ocupado-trabajador cuenta ajena </t>
  </si>
  <si>
    <t xml:space="preserve">Ciclista </t>
  </si>
  <si>
    <t>RCE HOMICIDIO</t>
  </si>
  <si>
    <t>CLAIMS MADE</t>
  </si>
  <si>
    <t>ACEPTADO</t>
  </si>
  <si>
    <t>AUTOMATICO</t>
  </si>
  <si>
    <t>Pretensiones elevadas- reclamación Compañía</t>
  </si>
  <si>
    <t>Ocupado - Autonomo</t>
  </si>
  <si>
    <t>Cliclista vehículo</t>
  </si>
  <si>
    <t>SUNSET</t>
  </si>
  <si>
    <t>PROPIO</t>
  </si>
  <si>
    <t>Ofrecimiento muy bajo-reclamación Compañía</t>
  </si>
  <si>
    <t xml:space="preserve">Tareas del hogar </t>
  </si>
  <si>
    <t xml:space="preserve">Motociclista </t>
  </si>
  <si>
    <t>RCE + DAÑOS MATERIALES</t>
  </si>
  <si>
    <t>DESCUBREMIENTO</t>
  </si>
  <si>
    <t xml:space="preserve">Nuevos reclamantes </t>
  </si>
  <si>
    <t>Pendiente acceder al mercado laboral -pedir a nino</t>
  </si>
  <si>
    <t>Ocupante vehículo</t>
  </si>
  <si>
    <t>RCC HOMICIDIO</t>
  </si>
  <si>
    <t>Respuesta extemporanea</t>
  </si>
  <si>
    <t>Pasajero servicio publico</t>
  </si>
  <si>
    <t>RCC LESIONES</t>
  </si>
  <si>
    <t xml:space="preserve">Sin reclamación previa </t>
  </si>
  <si>
    <t>Peaton</t>
  </si>
  <si>
    <t>RCC HOMICIDIO-LESION</t>
  </si>
  <si>
    <t xml:space="preserve">Vida/RC medica- aviso de siniestro sin tramite </t>
  </si>
  <si>
    <t>PERDIDA PARCIAL DAÑOS</t>
  </si>
  <si>
    <t>PÉRDIDA PARCIAL HURTO</t>
  </si>
  <si>
    <t>PÉRDIDA TOTAL DAÑOS</t>
  </si>
  <si>
    <t>SUSTRACCIÓN TOTAL</t>
  </si>
  <si>
    <t>NO APLICA</t>
  </si>
  <si>
    <t xml:space="preserve">500064089002-2023-00534-00 </t>
  </si>
  <si>
    <t>SEGUNDO (2°) PROMISCUO MUNICIPAL DE ACACIAS - META</t>
  </si>
  <si>
    <t>JAVIER HERNAN RODRIGUEZ PINTO Y ALLIANZ SEGUROS S.A.</t>
  </si>
  <si>
    <t xml:space="preserve">JOHANA SIRLEY TRUJILLO RIVERA (VÍCTIMA); ALVARO SOTO SUAREZ (CONYUGE) </t>
  </si>
  <si>
    <t>JOHANA SIRLEY TRUJILLO RIVERA</t>
  </si>
  <si>
    <t>MZ R CASA 9 VILLA MANUELA (ACACIAS-META)</t>
  </si>
  <si>
    <t>johanasir40@hotmail.com</t>
  </si>
  <si>
    <t>Casada</t>
  </si>
  <si>
    <t>31 años</t>
  </si>
  <si>
    <t>N/A</t>
  </si>
  <si>
    <t>Bachiller</t>
  </si>
  <si>
    <t>25 de octubre de 2022</t>
  </si>
  <si>
    <t>1. El 25 de octubre de 2022 a las 07:00 a.m. aproximadamente en la Avenida 23 con Calle 29B de Acacias, se presentó un accidente de tránsito en el que se vio involucrada la señora Johana Sirley Trujillo en calidad de conductora de vehículo tipo motocicleta de placas MQE18F y el señor Javier Hernán Rodriguez Pinto, en calidad de conductor del vehículo de placas DAS-274.
2. Como consecuencia del accidente se efectuó el Informe Policial de Accidente de Tránsito No. A0001456860 en donde se determinó como HIPÓTESIS la número 157 al vehículo 1 de placas DAS274 especificada como: “no tener precaución".
3. Alega la demandante que como consecuencia del accidente de tránsito, presentó: Desviación del tabique nasal, Traumatismo superficial de la cabeza, Contusión del hombro y del brazo, Trauma craneano moderado, Trauma en región facial, Contusión en hombro derecho, y Herida del parpado y de la región periocular.
4. La señora JOHANA SIRLEY TRUJILLO RIVERA, asistió al Instituto Nacional de Medicina Legal y Ciencias Forenses, quienes emitieron Informe Pericial de Clínica Forense fechado del 31 de octubre de 2022, donde le fue ordenada una incapacidad médico legal PROVISIONAL de VEINTICINCO (25) DÍAS.
5. El 24 de abril de 2023, se emitió dictamen de pérdida de capacidad laboral con número de radicación 21315 por parte de la Junta de Calificación de invalidez del Meta,  a través del cual otorgó unl11.1%, con fecha de estructuración del 25 de octubre de 2022.</t>
  </si>
  <si>
    <t>JAVIER HERNAN RODRIGUEZ PINTO</t>
  </si>
  <si>
    <t>DAS-274</t>
  </si>
  <si>
    <t>11 de abril de 2024</t>
  </si>
  <si>
    <t>13 de enero de 2025</t>
  </si>
  <si>
    <t>10 de febrero de 2025</t>
  </si>
  <si>
    <t>Daño a la vida en relación</t>
  </si>
  <si>
    <t>Dañoa la vida de relación</t>
  </si>
  <si>
    <t>EXCEPCIONES DE MÉRITO O FONDO FRENTE A LA DEMANDA
1. INEXISTENCIA DE RESPONSABILIDAD A CARGO DE LOS DEMANDADOS COMO CONSECUENCIA DEL HECHO EXCLUSIVO DE LA VÍCTIMA.
2. INEXISTENCIA DE RESPONSABILIDAD A CARGO DEL DEMANDADO POR LAFALTA DE PRUEBA DEL NEXO CAUSAL.
3. ANULACIÓN DE LA PRESUNCIÓN DE CULPA POR LA CONCURRENCIA DE ACTIVIDADES PELIGROSAS
4. REDUCCIÓN DE LA INDEMNIZACIÓN COMO CONSECUENCIA DE LA INCIDENCIA DE LA CONDUCTA DE LA VÍCTIMA EN LA PRODUCCIÓN DEL DAÑO.
5. IMPROCEDENCIA DEL RECONOCIMIENTO DEL DAÑO MORAL POR TASACIÓN EXORBITANTE DEL PERJUICIO
6. TASACIÓN EXORBITANTE DEL DAÑO A LA VIDA EN RELACIÓN E IMPROCEDENCIA DEL RECONOCIMIENTO DE ESTE CONCEPTO.
7. IMPROCEDENCIA DEL RECONOCIMIENTO DEL LUCRO CESANTE
8. GENÉRICA O INNOMINADA
EXCEPCIONES DE FONDO FRENTE AL CONTRATO DE SEGURO
1. INEXISTENCIA DE OBLIGACIÓN DE INDEMNIZAR POR INCUMPLIMIENTO DE LAS CARGAS DEL ARTÍCULO 1077 DEL CÓDIGO DE COMERCIO.
2. RIESGOS EXPRESAMENTE EXCLUIDOS EN LA PÓLIZA DE SEGURO DE AUTOMÓVILES INDIVIDUAL LIVIANOS PARTICULARES No. 023038866 / 0.
3. CARÁCTER MERAMENTE INDEMNIZATORIO QUE REVISTEN LOS CONTRATOS DE SEGUROS.
4. PRESCRIPCIÓN DE LA ACCIÓN DERIVADA DEL CONTRATO DE SEGURO
5. EN CUALQUIER CASO, DE NINGUNA FORMA SE PODRÁ EXCEDER EL LÍMITE DEL VALOR ASEGURADO
6. DISPONIBILIDAD DEL VALOR ASEGURADO
7. GENÉRICA O INNOMINADA
EXCEPCIONES DE MÉRITO FRENTE AL LLAMAMIENTO EN GARANTÍA
1. INEXISTENCIA DE OBLIGACIÓN INDEMNIZATORIA POR CUANTO NO SE HA REALIZADO EL RIESGO ASEGURADO EN LA PÓLIZA DE SEGURO AUTOMÓVILES INDIVIDUAL LIVIANOS PARTICULARES NO 023038866/0 – ARTÍCULO 1072 DEL CÓDIGO DE COMERCIO
2. RIESGOS EXPRESAMENTE EXCLUIDOS EN LA PÓLIZA DE SEGURO AUTOMOVILES INDIVIDUAL LIVIANOS PARTICULARES NO. 023038866 / 0.
3. CARÁCTER MERAMENTE INDEMNIZATORIO QUE REVISTEN LOS CONTRATOS DE SEGUROS.
4. EN CUALQUIER CASO, DE NINGUNA FORMA SE PODRÁ EXCEDER EL LÍMITE DEL VALOR ASEGURADO.
5. DISPONIBILIDAD DE LA SUMA ASEGURADA
6. PRESCRIPCIÓN DE LAS ACCIONES DERIVADAS DEL CONTRATO DE SEGURO
7. GENÉRICA O INNOMINADA Y OTRAS.</t>
  </si>
  <si>
    <t>23038866/0</t>
  </si>
  <si>
    <t>03/01/2022 hasta las 24:00 horas del 02/01/2023.</t>
  </si>
  <si>
    <t>X</t>
  </si>
  <si>
    <t>La contingencia se califica como PROBABLE, toda vez que la poliza presta cobertura y se encuentra probada la responsabilidad del conductor del vehiculo asegurado, sin embargo se avisora una concurrencia de causas puesto que en el Informe Policial de Accidente de Tránsito No. A0001456860 se codifico la hipotesis del accidente para ambos conductores, incluida la victima. 
Lo primero que debe tomarse en consideración es que la Póliza Seguro de Automóviles Individual Livianos Particulares No. 023038866/0, cuyo asegurado es el señor Javier Hernán Rodríguez Pinto, presta cobertura material y temporal de conformidad con los hechos y pretensiones expuestas en el líbelo de la demanda. Frente a la cobertura temporal, se precisa que el accidente de tránsito ocurrió el 25 de octubre de 2022, es decir dentro de la limitación temporal de la Póliza en mención, comprendida desde el 03 de enero de 2022 hasta el 02 de enero de 2023, bajo la modalidad de ocurrencia. Aunado a ello, presta cobertura material en tanto ampara la Responsabilidad Civil Extracontractual, pretensión que se le endilga al extremo pasivo. 
Por otro lado, frente a la responsabilidad del asegurado, debe mencionarse que se encuentra acreditada de conformidad con el Informe Policial de Accidente de Tránsito No. A0001456860, en el cual se imputó como hipótesis del accidente la No. 157 con la anotación“Falta de precaución”, sin embargo, se destaca que el agente de tránsito en la casilla de observaciones indicó que la hipótesis era atribuible a ambos involucrados, el señor JAVIER HERNAN RODRIGUEZ PINTO en calidad de conductor del vehículo de placas DAS-274 y la señora JOHANA SIRLEY TRUJILLO RIVERA, en calidad de conductora del vehículo tipo motocicleta de placas MQE-18F. Lo anterior, refleja que en la producción del accidente intervinieron causalmente tanto el asegurado como la lesionada demandante, por lo tanto hay lugar a aplicar la reducción de la indemnizacion por la concurrencia, de tal manera que la propia victima debe soportar el 50% de responsabilidad y consecuente disminución de la indemnización. 
Lo anterior, sin perjuicio del carácter contingente del proceso.</t>
  </si>
  <si>
    <t>Como liquidación objetiva de perjuicios se llegó a $46.850.431. Lo anterior, con base en los siguientes fundamentos jurídicos: 
1.	Perjuicios morales: $30.000.000 
Se tomó como daño moral la suma de $15.000.000 para la víctima directa, la señora JOHANA SIRLEY TRUJILLO, y el monto de $15.000.000 para su cónyuge, el señor ALVARO SOTO SUAREZ.  Este valor se fijó teniendo en cuenta que la lesionada sufrió una desviación de tabique nasal, traumatismo de cabeza, contusiones de hombro y brazo y herida del parpado y la región periocular que le ocasionaron una incapacidad medico provisional de 25 días y una PCL del 11% certificada por la Junta de Calificación de Invalidez del Meta. En este sentido, tomando en consideración la jurisprudencia de la Corte Suprema de Justicia frente a eventos medianamente similares como por ejemplo en la sentencia SC5885 de 2016 en donde se reconoció $15.000.000 a la víctima y a cada uno de sus padres por las lesiones que le ocasionaron una PCL del 20,65%, es plausible reconocer las sumas propuestas. 
2.	Daño a la vida en relación: $24.000.0000
Se tomó como daño a la vida en relación la suma de $12.000.000 para la víctima directa, la señora JOHANA SIRLEY TRUJILLO, y el monto de $12.000.000 para su cónyuge, el señor ALVARO SOTO SUAREZ. Lo anterior, teniendo en cuenta que existe un dictamen de PCL de 11,1% en donde se establece las secuelas de deficiencia por desfiguración facial, teniendo en cuenta que la victima presenta una cicatriz en el región frontal, lo que puede ocasionar una afectación relacionada con su interacción con el nivel exterior, y además teniendo en cuenta que en el Dictamen se indica que la lesionada no completa arcos de movimiento en hombro, manifiesta dolor en cara, limitando el desarrollo de las actividades de la vida diaria, de la motricidad fina, ocupacional y laboral. Por ende, es necesario reconocer los valores propuestos.
3.	Lucro cesante: $39.700.861
Teniendo en cuenta que, si bien no acreditaron los ingresos devengados, lo cierto es que siguiendo los criterios jurisprudenciales de la Corte Suprema de Justicia debe presumirse que toda persona en edad productiva devenga al menos un ingreso de 1 SMLMV, por lo tanto, también se tendrá en cuenta la edad de la víctima a la fecha del accidente (31 años), la expectativa de vida de 54,4 años y la PCL del 11,1%. Aplicada a la formula correspondiente el valor de lucro cesante consolidado es la suma de $3.551.951,19 y el lucro cesante futuro por la suma de $36.148.910,49.
4. Frente al deducible, para el caso que nos ocupa no aplica deducible frente al amparo de RCE.
5. Teniendo en cuenta lo consignado en el IPAT frente a la responsabilidad atribuida a ambos vehículos, partiendo de la liquidación de $93.700.861, ante la concurrencia de causas, la indemnización debe reducirse en un 50%, que corresponde a la responsabilidad imputable a la propia víctima. Así las cosas, el valor final de la liquidación objetiva asciende a $46.850.431.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</si>
</sst>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quot;$&quot;\ * #,##0_-;\-&quot;$&quot;\ * #,##0_-;_-&quot;$&quot;\ * &quot;-&quot;_-;_-@_-"/>
    <numFmt numFmtId="44" formatCode="_-&quot;$&quot;\ * #,##0.00_-;\-&quot;$&quot;\ * #,##0.00_-;_-&quot;$&quot;\ * &quot;-&quot;??_-;_-@_-"/>
    <numFmt numFmtId="164" formatCode="&quot;$&quot;\ #,##0"/>
    <numFmt numFmtId="165" formatCode="_-&quot;$&quot;\ * #,##0_-;\-&quot;$&quot;\ * #,##0_-;_-&quot;$&quot;\ * &quot;-&quot;_-;_-@_-"/>
  </numFmts>
  <fonts count="14"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u/>
      <sz val="11"/>
      <color theme="10"/>
      <name val="Calibri"/>
      <family val="2"/>
      <scheme val="minor"/>
    </font>
    <font>
      <sz val="11"/>
      <color rgb="FFFF0000"/>
      <name val="Calibri"/>
      <family val="2"/>
      <scheme val="minor"/>
    </font>
    <font>
      <b/>
      <sz val="20"/>
      <color theme="0"/>
      <name val="Calibri"/>
      <family val="2"/>
      <scheme val="minor"/>
    </font>
    <font>
      <sz val="10"/>
      <name val="Calibri"/>
      <family val="2"/>
      <scheme val="minor"/>
    </font>
    <font>
      <b/>
      <sz val="10"/>
      <color theme="0"/>
      <name val="Century Gothic"/>
      <family val="2"/>
    </font>
    <font>
      <sz val="10"/>
      <color theme="1"/>
      <name val="Century Gothic"/>
      <family val="2"/>
    </font>
    <font>
      <b/>
      <sz val="10"/>
      <color theme="1"/>
      <name val="Century Gothic"/>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00206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s>
  <cellStyleXfs count="6">
    <xf numFmtId="0" fontId="0" fillId="0" borderId="0"/>
    <xf numFmtId="42" fontId="1" fillId="0" borderId="0" applyFont="0" applyFill="0" applyBorder="0" applyAlignment="0" applyProtection="0"/>
    <xf numFmtId="9" fontId="1" fillId="0" borderId="0" applyFont="0" applyFill="0" applyBorder="0" applyAlignment="0" applyProtection="0"/>
    <xf numFmtId="0" fontId="7" fillId="0" borderId="0" applyNumberFormat="0" applyFill="0" applyBorder="0" applyAlignment="0" applyProtection="0"/>
    <xf numFmtId="44" fontId="1" fillId="0" borderId="0" applyFont="0" applyFill="0" applyBorder="0" applyAlignment="0" applyProtection="0"/>
    <xf numFmtId="165" fontId="1" fillId="0" borderId="0" applyFont="0" applyFill="0" applyBorder="0" applyAlignment="0" applyProtection="0"/>
  </cellStyleXfs>
  <cellXfs count="136">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0" fontId="0" fillId="0" borderId="1" xfId="0" applyBorder="1" applyAlignment="1">
      <alignment horizontal="justify" vertical="top"/>
    </xf>
    <xf numFmtId="0" fontId="2" fillId="0" borderId="1" xfId="0"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center" vertical="top"/>
    </xf>
    <xf numFmtId="0" fontId="0" fillId="0" borderId="1" xfId="0" applyBorder="1" applyAlignment="1">
      <alignment vertical="top" wrapText="1"/>
    </xf>
    <xf numFmtId="0" fontId="6" fillId="0" borderId="1" xfId="0" applyFont="1" applyBorder="1" applyAlignment="1">
      <alignment vertical="top" wrapText="1"/>
    </xf>
    <xf numFmtId="0" fontId="0" fillId="0" borderId="3" xfId="0" applyBorder="1" applyAlignment="1">
      <alignment vertical="top" wrapText="1"/>
    </xf>
    <xf numFmtId="0" fontId="0" fillId="7" borderId="1" xfId="0" applyFill="1" applyBorder="1" applyAlignment="1">
      <alignment vertical="top" wrapText="1"/>
    </xf>
    <xf numFmtId="0" fontId="0" fillId="7" borderId="1" xfId="0" applyFill="1" applyBorder="1" applyAlignment="1">
      <alignment vertical="top"/>
    </xf>
    <xf numFmtId="0" fontId="0" fillId="7" borderId="3" xfId="0" applyFill="1" applyBorder="1" applyAlignment="1">
      <alignment horizontal="center"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9" fontId="0" fillId="0" borderId="0" xfId="2" applyFont="1"/>
    <xf numFmtId="9" fontId="0" fillId="0" borderId="0" xfId="0" applyNumberFormat="1"/>
    <xf numFmtId="0" fontId="5" fillId="2" borderId="8" xfId="0" applyFont="1" applyFill="1" applyBorder="1" applyAlignment="1">
      <alignment horizontal="justify" vertical="top"/>
    </xf>
    <xf numFmtId="0" fontId="0" fillId="7" borderId="1" xfId="0" applyFill="1" applyBorder="1" applyAlignment="1">
      <alignment horizontal="justify" vertical="top" wrapText="1"/>
    </xf>
    <xf numFmtId="0" fontId="2" fillId="7" borderId="1" xfId="0" applyFont="1" applyFill="1" applyBorder="1" applyAlignment="1">
      <alignment horizontal="justify" vertical="top" wrapText="1"/>
    </xf>
    <xf numFmtId="42" fontId="2" fillId="7" borderId="1" xfId="1" applyFont="1" applyFill="1" applyBorder="1" applyAlignment="1">
      <alignment horizontal="justify" vertical="top" wrapText="1"/>
    </xf>
    <xf numFmtId="0" fontId="0" fillId="0" borderId="0" xfId="0" applyAlignment="1">
      <alignment horizontal="left"/>
    </xf>
    <xf numFmtId="0" fontId="2" fillId="0" borderId="2" xfId="0" applyFont="1" applyBorder="1" applyAlignment="1">
      <alignment horizontal="justify" vertical="top" wrapText="1"/>
    </xf>
    <xf numFmtId="42" fontId="0" fillId="0" borderId="1" xfId="1" applyFont="1" applyBorder="1" applyAlignment="1" applyProtection="1">
      <alignment horizontal="justify" vertical="top"/>
      <protection locked="0"/>
    </xf>
    <xf numFmtId="9" fontId="0" fillId="0" borderId="1" xfId="2" applyFont="1" applyBorder="1" applyAlignment="1" applyProtection="1">
      <alignment horizontal="center" vertical="top"/>
      <protection locked="0"/>
    </xf>
    <xf numFmtId="42" fontId="0" fillId="0" borderId="1" xfId="1" applyFont="1" applyBorder="1" applyAlignment="1" applyProtection="1">
      <alignment horizontal="center"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2" xfId="0" applyFont="1" applyBorder="1" applyAlignment="1" applyProtection="1">
      <alignment horizontal="justify" vertical="top" wrapText="1"/>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42" fontId="4" fillId="7" borderId="1" xfId="1" applyFont="1" applyFill="1" applyBorder="1" applyAlignment="1" applyProtection="1">
      <alignment horizontal="center" vertical="top"/>
      <protection locked="0"/>
    </xf>
    <xf numFmtId="0" fontId="2" fillId="0" borderId="2" xfId="0" applyFont="1" applyBorder="1" applyAlignment="1">
      <alignment horizontal="justify" vertical="top"/>
    </xf>
    <xf numFmtId="0" fontId="0" fillId="0" borderId="0" xfId="0" applyProtection="1">
      <protection locked="0"/>
    </xf>
    <xf numFmtId="9" fontId="0" fillId="0" borderId="0" xfId="2" applyFont="1" applyProtection="1">
      <protection locked="0"/>
    </xf>
    <xf numFmtId="9" fontId="0" fillId="0" borderId="0" xfId="0" applyNumberFormat="1" applyProtection="1">
      <protection locked="0"/>
    </xf>
    <xf numFmtId="42" fontId="0" fillId="0" borderId="0" xfId="0" applyNumberFormat="1" applyProtection="1">
      <protection locked="0"/>
    </xf>
    <xf numFmtId="9" fontId="0" fillId="0" borderId="0" xfId="1" applyNumberFormat="1" applyFont="1" applyProtection="1">
      <protection locked="0"/>
    </xf>
    <xf numFmtId="0" fontId="2" fillId="4" borderId="4" xfId="0" applyFont="1" applyFill="1" applyBorder="1" applyAlignment="1" applyProtection="1">
      <alignment horizontal="justify" vertical="top" wrapText="1"/>
      <protection locked="0"/>
    </xf>
    <xf numFmtId="0" fontId="5" fillId="2" borderId="8" xfId="0" applyFont="1" applyFill="1" applyBorder="1" applyAlignment="1" applyProtection="1">
      <alignment horizontal="justify" vertical="top"/>
      <protection locked="0"/>
    </xf>
    <xf numFmtId="0" fontId="11" fillId="8" borderId="9" xfId="0" applyFont="1" applyFill="1" applyBorder="1" applyAlignment="1" applyProtection="1">
      <alignment horizontal="center" vertical="center" wrapText="1"/>
      <protection locked="0"/>
    </xf>
    <xf numFmtId="0" fontId="11" fillId="8" borderId="10" xfId="0" applyFont="1" applyFill="1" applyBorder="1" applyAlignment="1" applyProtection="1">
      <alignment horizontal="center" vertical="center" wrapText="1"/>
      <protection locked="0"/>
    </xf>
    <xf numFmtId="0" fontId="12" fillId="0" borderId="1" xfId="0" applyFont="1" applyBorder="1" applyAlignment="1" applyProtection="1">
      <alignment horizontal="left" vertical="center" wrapText="1"/>
      <protection locked="0"/>
    </xf>
    <xf numFmtId="0" fontId="12" fillId="0" borderId="1" xfId="0" applyFont="1" applyBorder="1" applyAlignment="1" applyProtection="1">
      <alignment horizontal="center" vertical="center"/>
      <protection locked="0"/>
    </xf>
    <xf numFmtId="0" fontId="12" fillId="0" borderId="1" xfId="0" applyFont="1" applyBorder="1" applyAlignment="1" applyProtection="1">
      <alignment horizontal="left" vertical="center"/>
      <protection locked="0"/>
    </xf>
    <xf numFmtId="0" fontId="0" fillId="7" borderId="2" xfId="0" applyFill="1" applyBorder="1" applyAlignment="1">
      <alignment horizontal="justify" vertical="top"/>
    </xf>
    <xf numFmtId="0" fontId="0" fillId="7" borderId="3" xfId="0" applyFill="1" applyBorder="1" applyAlignment="1">
      <alignment horizontal="justify" vertical="top"/>
    </xf>
    <xf numFmtId="0" fontId="9" fillId="2" borderId="6" xfId="0" applyFont="1" applyFill="1" applyBorder="1" applyAlignment="1">
      <alignment horizontal="center" vertical="top"/>
    </xf>
    <xf numFmtId="0" fontId="0" fillId="0" borderId="2" xfId="0" applyBorder="1" applyAlignment="1">
      <alignment horizontal="justify" vertical="top"/>
    </xf>
    <xf numFmtId="0" fontId="0" fillId="0" borderId="3" xfId="0" applyBorder="1" applyAlignment="1">
      <alignment horizontal="justify" vertical="top"/>
    </xf>
    <xf numFmtId="0" fontId="0" fillId="0" borderId="2" xfId="0" applyBorder="1" applyAlignment="1">
      <alignment horizontal="justify" vertical="top" wrapText="1"/>
    </xf>
    <xf numFmtId="0" fontId="0" fillId="0" borderId="3" xfId="0" applyBorder="1" applyAlignment="1">
      <alignment horizontal="justify" vertical="top" wrapText="1"/>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2" fillId="7" borderId="1" xfId="0" applyFont="1" applyFill="1" applyBorder="1" applyAlignment="1">
      <alignment horizontal="justify" vertical="top" wrapText="1"/>
    </xf>
    <xf numFmtId="14" fontId="0" fillId="0" borderId="2" xfId="0" applyNumberFormat="1" applyBorder="1" applyAlignment="1">
      <alignment horizontal="justify" vertical="top"/>
    </xf>
    <xf numFmtId="14" fontId="0" fillId="0" borderId="3" xfId="0" applyNumberFormat="1" applyBorder="1" applyAlignment="1">
      <alignment horizontal="justify" vertical="top"/>
    </xf>
    <xf numFmtId="14" fontId="0" fillId="7" borderId="2" xfId="0" applyNumberFormat="1" applyFill="1" applyBorder="1" applyAlignment="1">
      <alignment horizontal="justify" vertical="top"/>
    </xf>
    <xf numFmtId="14" fontId="0" fillId="7" borderId="3" xfId="0" applyNumberFormat="1" applyFill="1" applyBorder="1" applyAlignment="1">
      <alignment horizontal="justify" vertical="top"/>
    </xf>
    <xf numFmtId="0" fontId="0" fillId="7" borderId="5" xfId="0" applyFill="1" applyBorder="1" applyAlignment="1">
      <alignment horizontal="justify" vertical="top" wrapText="1"/>
    </xf>
    <xf numFmtId="0" fontId="0" fillId="7" borderId="7" xfId="0" applyFill="1" applyBorder="1" applyAlignment="1">
      <alignment horizontal="justify" vertical="top" wrapText="1"/>
    </xf>
    <xf numFmtId="0" fontId="0" fillId="7" borderId="12" xfId="0" applyFill="1" applyBorder="1" applyAlignment="1">
      <alignment horizontal="justify" vertical="top" wrapText="1"/>
    </xf>
    <xf numFmtId="0" fontId="0" fillId="7" borderId="8" xfId="0" applyFill="1" applyBorder="1" applyAlignment="1">
      <alignment horizontal="justify" vertical="top" wrapText="1"/>
    </xf>
    <xf numFmtId="0" fontId="0" fillId="7" borderId="13" xfId="0" applyFill="1" applyBorder="1" applyAlignment="1">
      <alignment horizontal="justify" vertical="top" wrapText="1"/>
    </xf>
    <xf numFmtId="0" fontId="0" fillId="7" borderId="14" xfId="0" applyFill="1" applyBorder="1" applyAlignment="1">
      <alignment horizontal="justify" vertical="top" wrapText="1"/>
    </xf>
    <xf numFmtId="0" fontId="0" fillId="7" borderId="2" xfId="0" applyFill="1" applyBorder="1" applyAlignment="1">
      <alignment horizontal="justify" vertical="top" wrapText="1"/>
    </xf>
    <xf numFmtId="0" fontId="0" fillId="7" borderId="3" xfId="0" applyFill="1" applyBorder="1" applyAlignment="1">
      <alignment horizontal="justify" vertical="top" wrapText="1"/>
    </xf>
    <xf numFmtId="0" fontId="7" fillId="0" borderId="2" xfId="3" applyBorder="1" applyAlignment="1">
      <alignment horizontal="justify" vertical="top" wrapText="1"/>
    </xf>
    <xf numFmtId="0" fontId="7" fillId="0" borderId="3" xfId="3" applyBorder="1" applyAlignment="1">
      <alignment horizontal="justify"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42" fontId="0" fillId="0" borderId="2" xfId="1" applyFont="1" applyBorder="1" applyAlignment="1">
      <alignment horizontal="center" vertical="top"/>
    </xf>
    <xf numFmtId="42" fontId="0" fillId="0" borderId="3" xfId="1" applyFont="1" applyBorder="1" applyAlignment="1">
      <alignment horizontal="center" vertical="top"/>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1" xfId="0" applyBorder="1" applyAlignment="1">
      <alignment horizontal="justify"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5" fillId="6" borderId="11" xfId="0" applyFont="1" applyFill="1" applyBorder="1" applyAlignment="1">
      <alignment horizontal="center" vertical="center"/>
    </xf>
    <xf numFmtId="0" fontId="0" fillId="0" borderId="2" xfId="0" applyBorder="1" applyAlignment="1">
      <alignment horizontal="center" vertical="top"/>
    </xf>
    <xf numFmtId="0" fontId="0" fillId="0" borderId="3" xfId="0" applyBorder="1" applyAlignment="1">
      <alignment horizontal="center" vertical="top"/>
    </xf>
    <xf numFmtId="0" fontId="4" fillId="2" borderId="4" xfId="0" applyFont="1" applyFill="1" applyBorder="1" applyAlignment="1">
      <alignment horizontal="justify" vertical="top"/>
    </xf>
    <xf numFmtId="0" fontId="0" fillId="7" borderId="5" xfId="0" applyFill="1" applyBorder="1" applyAlignment="1">
      <alignment horizontal="left" vertical="top"/>
    </xf>
    <xf numFmtId="0" fontId="0" fillId="7" borderId="7" xfId="0" applyFill="1" applyBorder="1" applyAlignment="1">
      <alignment horizontal="left" vertical="top"/>
    </xf>
    <xf numFmtId="0" fontId="0" fillId="7" borderId="12" xfId="0" applyFill="1" applyBorder="1" applyAlignment="1">
      <alignment horizontal="left" vertical="top"/>
    </xf>
    <xf numFmtId="0" fontId="0" fillId="7" borderId="8" xfId="0" applyFill="1" applyBorder="1" applyAlignment="1">
      <alignment horizontal="left" vertical="top"/>
    </xf>
    <xf numFmtId="0" fontId="0" fillId="7" borderId="13" xfId="0" applyFill="1" applyBorder="1" applyAlignment="1">
      <alignment horizontal="left" vertical="top"/>
    </xf>
    <xf numFmtId="0" fontId="0" fillId="7" borderId="14" xfId="0" applyFill="1" applyBorder="1" applyAlignment="1">
      <alignment horizontal="left" vertical="top"/>
    </xf>
    <xf numFmtId="0" fontId="4" fillId="2" borderId="4" xfId="0" applyFont="1" applyFill="1" applyBorder="1" applyAlignment="1">
      <alignment horizontal="center" vertical="top"/>
    </xf>
    <xf numFmtId="0" fontId="9" fillId="2" borderId="4" xfId="0" applyFont="1" applyFill="1" applyBorder="1" applyAlignment="1">
      <alignment horizontal="center" vertical="top"/>
    </xf>
    <xf numFmtId="0" fontId="0" fillId="0" borderId="1" xfId="0" applyBorder="1" applyAlignment="1">
      <alignment horizontal="justify" vertical="top" wrapText="1"/>
    </xf>
    <xf numFmtId="0" fontId="2" fillId="0" borderId="2" xfId="0" applyFont="1" applyBorder="1" applyAlignment="1">
      <alignment horizontal="center" vertical="top"/>
    </xf>
    <xf numFmtId="0" fontId="2" fillId="0" borderId="3" xfId="0" applyFont="1" applyBorder="1" applyAlignment="1">
      <alignment horizontal="center" vertical="top"/>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42" fontId="0" fillId="5" borderId="0" xfId="1" applyFont="1" applyFill="1" applyBorder="1" applyAlignment="1" applyProtection="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4" fillId="6" borderId="13"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0" fontId="9" fillId="2" borderId="15" xfId="0" applyFont="1" applyFill="1" applyBorder="1" applyAlignment="1" applyProtection="1">
      <alignment horizontal="center" vertical="top"/>
      <protection locked="0"/>
    </xf>
    <xf numFmtId="0" fontId="10" fillId="7" borderId="4" xfId="0" applyFont="1" applyFill="1" applyBorder="1" applyAlignment="1" applyProtection="1">
      <alignment horizontal="center" vertical="top"/>
      <protection locked="0"/>
    </xf>
    <xf numFmtId="42" fontId="0" fillId="5" borderId="2" xfId="1" applyFont="1" applyFill="1" applyBorder="1" applyAlignment="1" applyProtection="1">
      <alignment horizontal="justify" vertical="top"/>
    </xf>
    <xf numFmtId="42" fontId="0" fillId="5" borderId="3" xfId="1" applyFont="1" applyFill="1" applyBorder="1" applyAlignment="1" applyProtection="1">
      <alignment horizontal="justify" vertical="top"/>
    </xf>
    <xf numFmtId="0" fontId="9" fillId="2" borderId="4" xfId="0" applyFont="1" applyFill="1"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1" xfId="0" applyBorder="1" applyAlignment="1">
      <alignment horizontal="center" vertical="top" wrapText="1"/>
    </xf>
    <xf numFmtId="0" fontId="0" fillId="0" borderId="1" xfId="0" applyBorder="1" applyAlignment="1">
      <alignment horizontal="center" vertical="top"/>
    </xf>
    <xf numFmtId="42" fontId="0" fillId="5" borderId="1" xfId="1" applyFont="1" applyFill="1" applyBorder="1" applyAlignment="1">
      <alignment horizontal="justify" vertical="top"/>
    </xf>
    <xf numFmtId="42" fontId="0" fillId="0" borderId="1" xfId="0" applyNumberFormat="1" applyBorder="1" applyAlignment="1">
      <alignment horizontal="justify" vertical="top"/>
    </xf>
    <xf numFmtId="0" fontId="0" fillId="5" borderId="1" xfId="0" applyFill="1" applyBorder="1" applyAlignment="1">
      <alignment horizontal="justify" vertical="top"/>
    </xf>
    <xf numFmtId="44" fontId="0" fillId="5" borderId="1" xfId="4" applyFont="1" applyFill="1" applyBorder="1" applyAlignment="1">
      <alignment horizontal="center"/>
    </xf>
    <xf numFmtId="164" fontId="0" fillId="0" borderId="1" xfId="0" applyNumberFormat="1" applyBorder="1" applyAlignment="1">
      <alignment horizontal="justify" vertical="top"/>
    </xf>
    <xf numFmtId="0" fontId="2" fillId="0" borderId="4" xfId="0" applyFont="1" applyBorder="1" applyAlignment="1">
      <alignment horizontal="center" vertical="top"/>
    </xf>
    <xf numFmtId="0" fontId="2" fillId="0" borderId="6" xfId="0" applyFont="1" applyBorder="1" applyAlignment="1">
      <alignment horizontal="center" vertical="top"/>
    </xf>
    <xf numFmtId="0" fontId="3" fillId="2" borderId="4" xfId="0" applyFont="1" applyFill="1" applyBorder="1" applyAlignment="1">
      <alignment horizontal="center" vertical="top"/>
    </xf>
    <xf numFmtId="42" fontId="0" fillId="5" borderId="4" xfId="1" applyFont="1" applyFill="1" applyBorder="1" applyAlignment="1" applyProtection="1">
      <alignment horizontal="center" vertical="top"/>
    </xf>
    <xf numFmtId="0" fontId="4" fillId="6" borderId="13" xfId="0" applyFont="1" applyFill="1" applyBorder="1" applyAlignment="1">
      <alignment horizontal="center" vertical="top"/>
    </xf>
    <xf numFmtId="0" fontId="4" fillId="6" borderId="6" xfId="0" applyFont="1" applyFill="1" applyBorder="1" applyAlignment="1">
      <alignment horizontal="center" vertical="top"/>
    </xf>
  </cellXfs>
  <cellStyles count="6">
    <cellStyle name="Hipervínculo" xfId="3" builtinId="8"/>
    <cellStyle name="Moneda" xfId="4" builtinId="4"/>
    <cellStyle name="Moneda [0]" xfId="1" builtinId="7"/>
    <cellStyle name="Moneda [0] 2" xfId="5" xr:uid="{015BF134-61FA-4027-B9F2-9D2232D51D05}"/>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50</xdr:row>
      <xdr:rowOff>0</xdr:rowOff>
    </xdr:from>
    <xdr:to>
      <xdr:col>3</xdr:col>
      <xdr:colOff>0</xdr:colOff>
      <xdr:row>88</xdr:row>
      <xdr:rowOff>10537</xdr:rowOff>
    </xdr:to>
    <xdr:pic>
      <xdr:nvPicPr>
        <xdr:cNvPr id="2" name="Imagen 1">
          <a:extLst>
            <a:ext uri="{FF2B5EF4-FFF2-40B4-BE49-F238E27FC236}">
              <a16:creationId xmlns:a16="http://schemas.microsoft.com/office/drawing/2014/main" id="{8AC34856-6231-46BA-AA78-3F69971F9A6C}"/>
            </a:ext>
          </a:extLst>
        </xdr:cNvPr>
        <xdr:cNvPicPr>
          <a:picLocks noChangeAspect="1"/>
        </xdr:cNvPicPr>
      </xdr:nvPicPr>
      <xdr:blipFill>
        <a:blip xmlns:r="http://schemas.openxmlformats.org/officeDocument/2006/relationships" r:embed="rId1"/>
        <a:stretch>
          <a:fillRect/>
        </a:stretch>
      </xdr:blipFill>
      <xdr:spPr>
        <a:xfrm>
          <a:off x="0" y="9304020"/>
          <a:ext cx="11757660" cy="695997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allianzms-my.sharepoint.com/ntxnas1/Colombia/INDEMNIZ_PROCESOS_JUDICIALES/TATIANA/Procesos/Informes%20Iniciales/Copia%20de%20Informe%20Incicial%202017%20%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s>
    <sheetDataSet>
      <sheetData sheetId="0" refreshError="1"/>
      <sheetData sheetId="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johanasir40@hotmail.com"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3" tint="-0.499984740745262"/>
  </sheetPr>
  <dimension ref="A1:F80"/>
  <sheetViews>
    <sheetView topLeftCell="A4" zoomScale="85" zoomScaleNormal="85" workbookViewId="0">
      <selection activeCell="B6" sqref="B6:C6"/>
    </sheetView>
  </sheetViews>
  <sheetFormatPr baseColWidth="10" defaultColWidth="0" defaultRowHeight="14.4" x14ac:dyDescent="0.3"/>
  <cols>
    <col min="1" max="1" width="69.109375" style="8" customWidth="1"/>
    <col min="2" max="2" width="55.109375" style="8" customWidth="1"/>
    <col min="3" max="3" width="108.88671875" style="8" customWidth="1"/>
    <col min="4" max="16384" width="11.44140625" style="2" hidden="1"/>
  </cols>
  <sheetData>
    <row r="1" spans="1:3" ht="25.8" x14ac:dyDescent="0.3">
      <c r="A1" s="55" t="s">
        <v>0</v>
      </c>
      <c r="B1" s="55"/>
      <c r="C1" s="55"/>
    </row>
    <row r="2" spans="1:3" x14ac:dyDescent="0.3">
      <c r="A2" s="5" t="s">
        <v>1</v>
      </c>
      <c r="B2" s="60" t="s">
        <v>195</v>
      </c>
      <c r="C2" s="61"/>
    </row>
    <row r="3" spans="1:3" x14ac:dyDescent="0.3">
      <c r="A3" s="5" t="s">
        <v>2</v>
      </c>
      <c r="B3" s="56" t="s">
        <v>196</v>
      </c>
      <c r="C3" s="57"/>
    </row>
    <row r="4" spans="1:3" x14ac:dyDescent="0.3">
      <c r="A4" s="5" t="s">
        <v>3</v>
      </c>
      <c r="B4" s="56" t="s">
        <v>197</v>
      </c>
      <c r="C4" s="57"/>
    </row>
    <row r="5" spans="1:3" ht="31.5" customHeight="1" x14ac:dyDescent="0.3">
      <c r="A5" s="5" t="s">
        <v>4</v>
      </c>
      <c r="B5" s="56" t="s">
        <v>198</v>
      </c>
      <c r="C5" s="57"/>
    </row>
    <row r="6" spans="1:3" x14ac:dyDescent="0.3">
      <c r="A6" s="5" t="s">
        <v>5</v>
      </c>
      <c r="B6" s="56" t="s">
        <v>157</v>
      </c>
      <c r="C6" s="57"/>
    </row>
    <row r="7" spans="1:3" x14ac:dyDescent="0.3">
      <c r="A7" s="25" t="s">
        <v>7</v>
      </c>
      <c r="B7" s="56" t="s">
        <v>8</v>
      </c>
      <c r="C7" s="57"/>
    </row>
    <row r="8" spans="1:3" ht="23.1" customHeight="1" x14ac:dyDescent="0.3">
      <c r="A8" s="26" t="s">
        <v>9</v>
      </c>
      <c r="B8" s="56" t="s">
        <v>199</v>
      </c>
      <c r="C8" s="57"/>
    </row>
    <row r="9" spans="1:3" x14ac:dyDescent="0.3">
      <c r="A9" s="26" t="s">
        <v>10</v>
      </c>
      <c r="B9" s="56">
        <v>1030601836</v>
      </c>
      <c r="C9" s="57"/>
    </row>
    <row r="10" spans="1:3" x14ac:dyDescent="0.3">
      <c r="A10" s="26" t="s">
        <v>11</v>
      </c>
      <c r="B10" s="58" t="s">
        <v>200</v>
      </c>
      <c r="C10" s="59"/>
    </row>
    <row r="11" spans="1:3" ht="30" customHeight="1" x14ac:dyDescent="0.3">
      <c r="A11" s="27" t="s">
        <v>12</v>
      </c>
      <c r="B11" s="58">
        <v>3156382991</v>
      </c>
      <c r="C11" s="59"/>
    </row>
    <row r="12" spans="1:3" ht="30" customHeight="1" x14ac:dyDescent="0.3">
      <c r="A12" s="5" t="s">
        <v>13</v>
      </c>
      <c r="B12" s="75" t="s">
        <v>201</v>
      </c>
      <c r="C12" s="76"/>
    </row>
    <row r="13" spans="1:3" x14ac:dyDescent="0.3">
      <c r="A13" s="5" t="s">
        <v>14</v>
      </c>
      <c r="B13" s="56" t="s">
        <v>202</v>
      </c>
      <c r="C13" s="57"/>
    </row>
    <row r="14" spans="1:3" x14ac:dyDescent="0.3">
      <c r="A14" s="5" t="s">
        <v>15</v>
      </c>
      <c r="B14" s="63">
        <v>33500</v>
      </c>
      <c r="C14" s="64"/>
    </row>
    <row r="15" spans="1:3" x14ac:dyDescent="0.3">
      <c r="A15" s="5" t="s">
        <v>16</v>
      </c>
      <c r="B15" s="56" t="s">
        <v>203</v>
      </c>
      <c r="C15" s="57"/>
    </row>
    <row r="16" spans="1:3" x14ac:dyDescent="0.3">
      <c r="A16" s="5" t="s">
        <v>17</v>
      </c>
      <c r="B16" s="56" t="s">
        <v>204</v>
      </c>
      <c r="C16" s="57"/>
    </row>
    <row r="17" spans="1:3" ht="15" customHeight="1" x14ac:dyDescent="0.3">
      <c r="A17" s="5" t="s">
        <v>18</v>
      </c>
      <c r="B17" s="58" t="s">
        <v>170</v>
      </c>
      <c r="C17" s="59"/>
    </row>
    <row r="18" spans="1:3" x14ac:dyDescent="0.3">
      <c r="A18" s="5" t="s">
        <v>19</v>
      </c>
      <c r="B18" s="58" t="s">
        <v>205</v>
      </c>
      <c r="C18" s="59"/>
    </row>
    <row r="19" spans="1:3" ht="18.75" customHeight="1" x14ac:dyDescent="0.3">
      <c r="A19" s="5" t="s">
        <v>20</v>
      </c>
      <c r="B19" s="56" t="s">
        <v>204</v>
      </c>
      <c r="C19" s="57"/>
    </row>
    <row r="20" spans="1:3" x14ac:dyDescent="0.3">
      <c r="A20" s="5" t="s">
        <v>21</v>
      </c>
      <c r="B20" s="56">
        <v>1</v>
      </c>
      <c r="C20" s="57"/>
    </row>
    <row r="21" spans="1:3" ht="17.25" customHeight="1" x14ac:dyDescent="0.3">
      <c r="A21" s="5" t="s">
        <v>22</v>
      </c>
      <c r="B21" s="58" t="s">
        <v>176</v>
      </c>
      <c r="C21" s="59"/>
    </row>
    <row r="22" spans="1:3" x14ac:dyDescent="0.3">
      <c r="A22" s="26" t="s">
        <v>23</v>
      </c>
      <c r="B22" s="73" t="s">
        <v>206</v>
      </c>
      <c r="C22" s="74"/>
    </row>
    <row r="23" spans="1:3" x14ac:dyDescent="0.3">
      <c r="A23" s="26" t="s">
        <v>24</v>
      </c>
      <c r="B23" s="56" t="s">
        <v>204</v>
      </c>
      <c r="C23" s="57"/>
    </row>
    <row r="24" spans="1:3" x14ac:dyDescent="0.3">
      <c r="A24" s="26" t="s">
        <v>25</v>
      </c>
      <c r="B24" s="56" t="s">
        <v>204</v>
      </c>
      <c r="C24" s="57"/>
    </row>
    <row r="25" spans="1:3" x14ac:dyDescent="0.3">
      <c r="A25" s="62" t="s">
        <v>26</v>
      </c>
      <c r="B25" s="67" t="s">
        <v>207</v>
      </c>
      <c r="C25" s="68"/>
    </row>
    <row r="26" spans="1:3" x14ac:dyDescent="0.3">
      <c r="A26" s="62"/>
      <c r="B26" s="69"/>
      <c r="C26" s="70"/>
    </row>
    <row r="27" spans="1:3" ht="100.5" customHeight="1" x14ac:dyDescent="0.3">
      <c r="A27" s="62"/>
      <c r="B27" s="71"/>
      <c r="C27" s="72"/>
    </row>
    <row r="28" spans="1:3" x14ac:dyDescent="0.3">
      <c r="A28" s="26" t="s">
        <v>27</v>
      </c>
      <c r="B28" s="53" t="s">
        <v>208</v>
      </c>
      <c r="C28" s="54"/>
    </row>
    <row r="29" spans="1:3" x14ac:dyDescent="0.3">
      <c r="A29" s="26" t="s">
        <v>28</v>
      </c>
      <c r="B29" s="53">
        <v>1121416319</v>
      </c>
      <c r="C29" s="54"/>
    </row>
    <row r="30" spans="1:3" x14ac:dyDescent="0.3">
      <c r="A30" s="26" t="s">
        <v>29</v>
      </c>
      <c r="B30" s="53" t="s">
        <v>209</v>
      </c>
      <c r="C30" s="54"/>
    </row>
    <row r="31" spans="1:3" x14ac:dyDescent="0.3">
      <c r="A31" s="26" t="s">
        <v>30</v>
      </c>
      <c r="B31" s="56" t="s">
        <v>204</v>
      </c>
      <c r="C31" s="57"/>
    </row>
    <row r="32" spans="1:3" x14ac:dyDescent="0.3">
      <c r="A32" s="26" t="s">
        <v>31</v>
      </c>
      <c r="B32" s="65" t="s">
        <v>210</v>
      </c>
      <c r="C32" s="66"/>
    </row>
    <row r="33" spans="1:3" x14ac:dyDescent="0.3">
      <c r="A33" s="5" t="s">
        <v>32</v>
      </c>
      <c r="B33" s="63" t="s">
        <v>211</v>
      </c>
      <c r="C33" s="64"/>
    </row>
    <row r="34" spans="1:3" ht="43.2" x14ac:dyDescent="0.3">
      <c r="A34" s="5" t="s">
        <v>33</v>
      </c>
      <c r="B34" s="63" t="s">
        <v>212</v>
      </c>
      <c r="C34" s="64"/>
    </row>
    <row r="37" spans="1:3" ht="15" customHeight="1" x14ac:dyDescent="0.3"/>
    <row r="38" spans="1:3" ht="15" customHeight="1" x14ac:dyDescent="0.3"/>
    <row r="45" spans="1:3" ht="15" customHeight="1" x14ac:dyDescent="0.3"/>
    <row r="50" spans="6:6" ht="18" customHeight="1" x14ac:dyDescent="0.3"/>
    <row r="53" spans="6:6" x14ac:dyDescent="0.3">
      <c r="F53" s="4"/>
    </row>
    <row r="54" spans="6:6" x14ac:dyDescent="0.3">
      <c r="F54" s="4"/>
    </row>
    <row r="55" spans="6:6" x14ac:dyDescent="0.3">
      <c r="F55" s="4"/>
    </row>
    <row r="66" ht="36" customHeight="1" x14ac:dyDescent="0.3"/>
    <row r="78" ht="33.75" customHeight="1" x14ac:dyDescent="0.3"/>
    <row r="79" ht="33.75" customHeight="1" x14ac:dyDescent="0.3"/>
    <row r="80" ht="33.75" customHeight="1" x14ac:dyDescent="0.3"/>
  </sheetData>
  <dataConsolidate/>
  <mergeCells count="33">
    <mergeCell ref="B25:C27"/>
    <mergeCell ref="B24:C24"/>
    <mergeCell ref="B23:C23"/>
    <mergeCell ref="B22:C22"/>
    <mergeCell ref="B11:C11"/>
    <mergeCell ref="B12:C12"/>
    <mergeCell ref="B13:C13"/>
    <mergeCell ref="B14:C14"/>
    <mergeCell ref="B21:C21"/>
    <mergeCell ref="B15:C15"/>
    <mergeCell ref="B16:C16"/>
    <mergeCell ref="B34:C34"/>
    <mergeCell ref="B33:C33"/>
    <mergeCell ref="B31:C31"/>
    <mergeCell ref="B30:C30"/>
    <mergeCell ref="B29:C29"/>
    <mergeCell ref="B32:C32"/>
    <mergeCell ref="B28:C28"/>
    <mergeCell ref="A1:C1"/>
    <mergeCell ref="B20:C20"/>
    <mergeCell ref="B17:C17"/>
    <mergeCell ref="B7:C7"/>
    <mergeCell ref="B18:C18"/>
    <mergeCell ref="B19:C19"/>
    <mergeCell ref="B2:C2"/>
    <mergeCell ref="B3:C3"/>
    <mergeCell ref="B4:C4"/>
    <mergeCell ref="B5:C5"/>
    <mergeCell ref="A25:A27"/>
    <mergeCell ref="B6:C6"/>
    <mergeCell ref="B8:C8"/>
    <mergeCell ref="B9:C9"/>
    <mergeCell ref="B10:C10"/>
  </mergeCells>
  <hyperlinks>
    <hyperlink ref="B12" r:id="rId1" xr:uid="{FB79930D-F573-4CE6-A9B6-05EC3B0D9E22}"/>
  </hyperlinks>
  <pageMargins left="0.7" right="0.7" top="0.75" bottom="0.75" header="0.3" footer="0.3"/>
  <pageSetup orientation="portrait" r:id="rId2"/>
  <headerFooter>
    <oddHeader>&amp;C&amp;"Calibri"&amp;10&amp;K000000 Internal&amp;1#_x000D_</oddHeader>
  </headerFooter>
  <extLst>
    <ext xmlns:x14="http://schemas.microsoft.com/office/spreadsheetml/2009/9/main" uri="{CCE6A557-97BC-4b89-ADB6-D9C93CAAB3DF}">
      <x14:dataValidations xmlns:xm="http://schemas.microsoft.com/office/excel/2006/main" count="4">
        <x14:dataValidation type="list" allowBlank="1" showInputMessage="1" showErrorMessage="1" xr:uid="{F90C730C-89E0-470E-9D05-8F1740F3A538}">
          <x14:formula1>
            <xm:f>Hoja2!$H$2:$H$5</xm:f>
          </x14:formula1>
          <xm:sqref>B17:C17</xm:sqref>
        </x14:dataValidation>
        <x14:dataValidation type="list" allowBlank="1" showInputMessage="1" showErrorMessage="1" xr:uid="{666CA25D-9895-4FFF-8C94-EA211A77A836}">
          <x14:formula1>
            <xm:f>Hoja2!$I$1:$I$7</xm:f>
          </x14:formula1>
          <xm:sqref>B21:C21</xm:sqref>
        </x14:dataValidation>
        <x14:dataValidation type="list" allowBlank="1" showInputMessage="1" showErrorMessage="1" xr:uid="{E4219A2B-3323-48C8-8CC9-A0539EDCD90D}">
          <x14:formula1>
            <xm:f>Hoja2!$K$1:$K$2</xm:f>
          </x14:formula1>
          <xm:sqref>B6:C6</xm:sqref>
        </x14:dataValidation>
        <x14:dataValidation type="list" allowBlank="1" showInputMessage="1" showErrorMessage="1" xr:uid="{F3F17078-17F3-4979-B388-4480F4297950}">
          <x14:formula1>
            <xm:f>Hoja2!$L$1:$L$13</xm:f>
          </x14:formula1>
          <xm:sqref>B7:C7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BF33DD-9324-4C58-AE69-FBBA2C2A8171}">
  <sheetPr codeName="Hoja2">
    <tabColor theme="3" tint="-0.499984740745262"/>
  </sheetPr>
  <dimension ref="A1:C50"/>
  <sheetViews>
    <sheetView topLeftCell="A34" zoomScaleNormal="100" workbookViewId="0">
      <selection activeCell="A51" sqref="A51"/>
    </sheetView>
  </sheetViews>
  <sheetFormatPr baseColWidth="10" defaultColWidth="0" defaultRowHeight="14.4" x14ac:dyDescent="0.3"/>
  <cols>
    <col min="1" max="1" width="49.88671875" customWidth="1"/>
    <col min="2" max="2" width="31.44140625" customWidth="1"/>
    <col min="3" max="3" width="90.109375" customWidth="1"/>
    <col min="4" max="16384" width="11.44140625" hidden="1"/>
  </cols>
  <sheetData>
    <row r="1" spans="1:3" ht="25.8" x14ac:dyDescent="0.3">
      <c r="A1" s="97" t="s">
        <v>34</v>
      </c>
      <c r="B1" s="97"/>
      <c r="C1" s="97"/>
    </row>
    <row r="2" spans="1:3" ht="15.75" customHeight="1" x14ac:dyDescent="0.3">
      <c r="A2" s="20" t="s">
        <v>35</v>
      </c>
      <c r="B2" s="99" t="s">
        <v>36</v>
      </c>
      <c r="C2" s="100"/>
    </row>
    <row r="3" spans="1:3" s="2" customFormat="1" x14ac:dyDescent="0.3">
      <c r="A3" s="5" t="s">
        <v>37</v>
      </c>
      <c r="B3" s="83" t="str">
        <f>'AUTOS  NOTA 322'!B2:C2</f>
        <v xml:space="preserve">500064089002-2023-00534-00 </v>
      </c>
      <c r="C3" s="83"/>
    </row>
    <row r="4" spans="1:3" s="2" customFormat="1" x14ac:dyDescent="0.3">
      <c r="A4" s="5" t="s">
        <v>38</v>
      </c>
      <c r="B4" s="83" t="str">
        <f>'AUTOS  NOTA 322'!B3:C3</f>
        <v>SEGUNDO (2°) PROMISCUO MUNICIPAL DE ACACIAS - META</v>
      </c>
      <c r="C4" s="83"/>
    </row>
    <row r="5" spans="1:3" s="2" customFormat="1" x14ac:dyDescent="0.3">
      <c r="A5" s="5" t="s">
        <v>39</v>
      </c>
      <c r="B5" s="83" t="str">
        <f>'AUTOS  NOTA 322'!B4:C4</f>
        <v>JAVIER HERNAN RODRIGUEZ PINTO Y ALLIANZ SEGUROS S.A.</v>
      </c>
      <c r="C5" s="83"/>
    </row>
    <row r="6" spans="1:3" s="2" customFormat="1" x14ac:dyDescent="0.3">
      <c r="A6" s="5" t="s">
        <v>40</v>
      </c>
      <c r="B6" s="83" t="str">
        <f>'AUTOS  NOTA 322'!B5:C5</f>
        <v xml:space="preserve">JOHANA SIRLEY TRUJILLO RIVERA (VÍCTIMA); ALVARO SOTO SUAREZ (CONYUGE) </v>
      </c>
      <c r="C6" s="83"/>
    </row>
    <row r="7" spans="1:3" s="2" customFormat="1" x14ac:dyDescent="0.3">
      <c r="A7" s="5" t="s">
        <v>41</v>
      </c>
      <c r="B7" s="83" t="str">
        <f>'AUTOS  NOTA 322'!B6:C6</f>
        <v>LLAMADA EN GARANTIA</v>
      </c>
      <c r="C7" s="83"/>
    </row>
    <row r="8" spans="1:3" s="2" customFormat="1" x14ac:dyDescent="0.3">
      <c r="A8" s="29" t="s">
        <v>42</v>
      </c>
      <c r="B8" s="83" t="str">
        <f>'AUTOS  NOTA 322'!B7:C8</f>
        <v>JOHANA SIRLEY TRUJILLO RIVERA</v>
      </c>
      <c r="C8" s="83"/>
    </row>
    <row r="9" spans="1:3" x14ac:dyDescent="0.3">
      <c r="A9" s="20" t="s">
        <v>43</v>
      </c>
      <c r="B9" s="83" t="s">
        <v>216</v>
      </c>
      <c r="C9" s="83"/>
    </row>
    <row r="10" spans="1:3" x14ac:dyDescent="0.3">
      <c r="A10" s="20" t="s">
        <v>44</v>
      </c>
      <c r="B10" s="83" t="s">
        <v>185</v>
      </c>
      <c r="C10" s="83"/>
    </row>
    <row r="11" spans="1:3" x14ac:dyDescent="0.3">
      <c r="A11" s="20" t="s">
        <v>46</v>
      </c>
      <c r="B11" s="79">
        <v>4000000000</v>
      </c>
      <c r="C11" s="80"/>
    </row>
    <row r="12" spans="1:3" x14ac:dyDescent="0.3">
      <c r="A12" s="20" t="s">
        <v>47</v>
      </c>
      <c r="B12" s="79">
        <v>0</v>
      </c>
      <c r="C12" s="80"/>
    </row>
    <row r="13" spans="1:3" x14ac:dyDescent="0.3">
      <c r="A13" s="20" t="s">
        <v>48</v>
      </c>
      <c r="B13" s="56"/>
      <c r="C13" s="57"/>
    </row>
    <row r="14" spans="1:3" x14ac:dyDescent="0.3">
      <c r="A14" s="20" t="s">
        <v>49</v>
      </c>
      <c r="B14" s="98" t="s">
        <v>217</v>
      </c>
      <c r="C14" s="83"/>
    </row>
    <row r="15" spans="1:3" x14ac:dyDescent="0.3">
      <c r="A15" s="20" t="s">
        <v>50</v>
      </c>
      <c r="B15" s="83" t="s">
        <v>153</v>
      </c>
      <c r="C15" s="83"/>
    </row>
    <row r="16" spans="1:3" x14ac:dyDescent="0.3">
      <c r="A16" s="20" t="s">
        <v>51</v>
      </c>
      <c r="B16" s="83" t="s">
        <v>153</v>
      </c>
      <c r="C16" s="83"/>
    </row>
    <row r="17" spans="1:3" x14ac:dyDescent="0.3">
      <c r="A17" s="84" t="s">
        <v>52</v>
      </c>
      <c r="B17" s="83"/>
      <c r="C17" s="83"/>
    </row>
    <row r="18" spans="1:3" x14ac:dyDescent="0.3">
      <c r="A18" s="85"/>
      <c r="B18" s="10" t="s">
        <v>53</v>
      </c>
      <c r="C18" s="10" t="s">
        <v>54</v>
      </c>
    </row>
    <row r="19" spans="1:3" x14ac:dyDescent="0.3">
      <c r="A19" s="85"/>
      <c r="B19" s="6" t="s">
        <v>55</v>
      </c>
      <c r="C19" s="6"/>
    </row>
    <row r="20" spans="1:3" x14ac:dyDescent="0.3">
      <c r="A20" s="85"/>
      <c r="B20" s="6"/>
      <c r="C20" s="6"/>
    </row>
    <row r="21" spans="1:3" x14ac:dyDescent="0.3">
      <c r="A21" s="86"/>
      <c r="B21" s="6"/>
      <c r="C21" s="6"/>
    </row>
    <row r="22" spans="1:3" x14ac:dyDescent="0.3">
      <c r="A22" s="20" t="s">
        <v>56</v>
      </c>
      <c r="B22" s="83" t="s">
        <v>114</v>
      </c>
      <c r="C22" s="83"/>
    </row>
    <row r="23" spans="1:3" x14ac:dyDescent="0.3">
      <c r="A23" s="20" t="s">
        <v>57</v>
      </c>
      <c r="B23" s="87" t="s">
        <v>114</v>
      </c>
      <c r="C23" s="88"/>
    </row>
    <row r="24" spans="1:3" x14ac:dyDescent="0.3">
      <c r="A24" s="20" t="s">
        <v>58</v>
      </c>
      <c r="B24" s="83" t="s">
        <v>174</v>
      </c>
      <c r="C24" s="83"/>
    </row>
    <row r="25" spans="1:3" x14ac:dyDescent="0.3">
      <c r="A25" s="20" t="s">
        <v>59</v>
      </c>
      <c r="B25" s="83" t="s">
        <v>153</v>
      </c>
      <c r="C25" s="83"/>
    </row>
    <row r="26" spans="1:3" x14ac:dyDescent="0.3">
      <c r="A26" s="20" t="s">
        <v>60</v>
      </c>
      <c r="B26" s="83">
        <v>8000000000</v>
      </c>
      <c r="C26" s="83"/>
    </row>
    <row r="27" spans="1:3" x14ac:dyDescent="0.3">
      <c r="A27" s="19" t="s">
        <v>61</v>
      </c>
      <c r="B27" s="83" t="s">
        <v>114</v>
      </c>
      <c r="C27" s="83"/>
    </row>
    <row r="28" spans="1:3" x14ac:dyDescent="0.3">
      <c r="A28" s="89" t="s">
        <v>62</v>
      </c>
      <c r="B28" s="89"/>
      <c r="C28" s="89"/>
    </row>
    <row r="29" spans="1:3" x14ac:dyDescent="0.3">
      <c r="A29" s="81" t="s">
        <v>63</v>
      </c>
      <c r="B29" s="82"/>
      <c r="C29" s="11" t="s">
        <v>218</v>
      </c>
    </row>
    <row r="30" spans="1:3" x14ac:dyDescent="0.3">
      <c r="A30" s="81" t="s">
        <v>64</v>
      </c>
      <c r="B30" s="82"/>
      <c r="C30" s="11" t="s">
        <v>218</v>
      </c>
    </row>
    <row r="31" spans="1:3" x14ac:dyDescent="0.3">
      <c r="A31" s="81" t="s">
        <v>65</v>
      </c>
      <c r="B31" s="82"/>
      <c r="C31" s="12" t="s">
        <v>218</v>
      </c>
    </row>
    <row r="32" spans="1:3" x14ac:dyDescent="0.3">
      <c r="A32" s="81" t="s">
        <v>66</v>
      </c>
      <c r="B32" s="82"/>
      <c r="C32" s="11" t="s">
        <v>218</v>
      </c>
    </row>
    <row r="33" spans="1:3" x14ac:dyDescent="0.3">
      <c r="A33" s="81" t="s">
        <v>67</v>
      </c>
      <c r="B33" s="82"/>
      <c r="C33" s="11"/>
    </row>
    <row r="34" spans="1:3" x14ac:dyDescent="0.3">
      <c r="A34" s="81" t="s">
        <v>68</v>
      </c>
      <c r="B34" s="82"/>
      <c r="C34" s="13"/>
    </row>
    <row r="35" spans="1:3" x14ac:dyDescent="0.3">
      <c r="A35" s="77" t="s">
        <v>69</v>
      </c>
      <c r="B35" s="78"/>
      <c r="C35" s="14"/>
    </row>
    <row r="36" spans="1:3" x14ac:dyDescent="0.3">
      <c r="A36" s="77" t="s">
        <v>70</v>
      </c>
      <c r="B36" s="78"/>
      <c r="C36" s="15"/>
    </row>
    <row r="37" spans="1:3" x14ac:dyDescent="0.3">
      <c r="A37" s="90" t="s">
        <v>71</v>
      </c>
      <c r="B37" s="91"/>
      <c r="C37" s="15"/>
    </row>
    <row r="38" spans="1:3" x14ac:dyDescent="0.3">
      <c r="A38" s="92"/>
      <c r="B38" s="93"/>
      <c r="C38" s="15"/>
    </row>
    <row r="39" spans="1:3" x14ac:dyDescent="0.3">
      <c r="A39" s="94"/>
      <c r="B39" s="95"/>
      <c r="C39" s="15"/>
    </row>
    <row r="40" spans="1:3" x14ac:dyDescent="0.3">
      <c r="A40" s="96" t="s">
        <v>72</v>
      </c>
      <c r="B40" s="96"/>
      <c r="C40" s="96"/>
    </row>
    <row r="41" spans="1:3" x14ac:dyDescent="0.3">
      <c r="A41" s="17" t="s">
        <v>73</v>
      </c>
      <c r="B41" s="18"/>
      <c r="C41" s="15"/>
    </row>
    <row r="42" spans="1:3" x14ac:dyDescent="0.3">
      <c r="A42" s="77" t="s">
        <v>74</v>
      </c>
      <c r="B42" s="78"/>
      <c r="C42" s="15"/>
    </row>
    <row r="43" spans="1:3" x14ac:dyDescent="0.3">
      <c r="A43" s="77" t="s">
        <v>75</v>
      </c>
      <c r="B43" s="78"/>
      <c r="C43" s="15"/>
    </row>
    <row r="44" spans="1:3" x14ac:dyDescent="0.3">
      <c r="A44" s="17" t="s">
        <v>76</v>
      </c>
      <c r="B44" s="18"/>
      <c r="C44" s="15"/>
    </row>
    <row r="45" spans="1:3" x14ac:dyDescent="0.3">
      <c r="A45" s="17" t="s">
        <v>77</v>
      </c>
      <c r="B45" s="18"/>
      <c r="C45" s="15"/>
    </row>
    <row r="46" spans="1:3" x14ac:dyDescent="0.3">
      <c r="A46" s="77" t="s">
        <v>78</v>
      </c>
      <c r="B46" s="78"/>
      <c r="C46" s="15"/>
    </row>
    <row r="47" spans="1:3" x14ac:dyDescent="0.3">
      <c r="A47" s="17" t="s">
        <v>79</v>
      </c>
      <c r="B47" s="16"/>
      <c r="C47" s="15"/>
    </row>
    <row r="48" spans="1:3" x14ac:dyDescent="0.3">
      <c r="A48" s="77" t="s">
        <v>80</v>
      </c>
      <c r="B48" s="78"/>
      <c r="C48" s="15"/>
    </row>
    <row r="49" spans="1:3" x14ac:dyDescent="0.3">
      <c r="A49" s="77" t="s">
        <v>81</v>
      </c>
      <c r="B49" s="78"/>
      <c r="C49" s="15"/>
    </row>
    <row r="50" spans="1:3" x14ac:dyDescent="0.3">
      <c r="A50" s="77" t="s">
        <v>71</v>
      </c>
      <c r="B50" s="78"/>
      <c r="C50" s="15"/>
    </row>
  </sheetData>
  <mergeCells count="41">
    <mergeCell ref="A1:C1"/>
    <mergeCell ref="B10:C10"/>
    <mergeCell ref="B13:C13"/>
    <mergeCell ref="B14:C14"/>
    <mergeCell ref="B3:C3"/>
    <mergeCell ref="B4:C4"/>
    <mergeCell ref="B5:C5"/>
    <mergeCell ref="B6:C6"/>
    <mergeCell ref="B7:C7"/>
    <mergeCell ref="B2:C2"/>
    <mergeCell ref="B8:C8"/>
    <mergeCell ref="B9:C9"/>
    <mergeCell ref="B25:C25"/>
    <mergeCell ref="B26:C26"/>
    <mergeCell ref="B27:C27"/>
    <mergeCell ref="A28:C28"/>
    <mergeCell ref="A49:B49"/>
    <mergeCell ref="A37:B39"/>
    <mergeCell ref="A40:C40"/>
    <mergeCell ref="A42:B42"/>
    <mergeCell ref="A43:B43"/>
    <mergeCell ref="A31:B31"/>
    <mergeCell ref="A32:B32"/>
    <mergeCell ref="A33:B33"/>
    <mergeCell ref="A36:B36"/>
    <mergeCell ref="A50:B50"/>
    <mergeCell ref="B11:C11"/>
    <mergeCell ref="A46:B46"/>
    <mergeCell ref="A48:B48"/>
    <mergeCell ref="A29:B29"/>
    <mergeCell ref="A30:B30"/>
    <mergeCell ref="B24:C24"/>
    <mergeCell ref="B15:C15"/>
    <mergeCell ref="B16:C16"/>
    <mergeCell ref="A17:A21"/>
    <mergeCell ref="B17:C17"/>
    <mergeCell ref="B22:C22"/>
    <mergeCell ref="B23:C23"/>
    <mergeCell ref="A34:B34"/>
    <mergeCell ref="A35:B35"/>
    <mergeCell ref="B12:C12"/>
  </mergeCells>
  <pageMargins left="0.7" right="0.7" top="0.75" bottom="0.75" header="0.3" footer="0.3"/>
  <headerFooter>
    <oddHeader>&amp;C&amp;"Calibri"&amp;10&amp;K000000 Internal&amp;1#_x000D_</oddHeader>
  </headerFooter>
  <drawing r:id="rId1"/>
  <extLst>
    <ext xmlns:x14="http://schemas.microsoft.com/office/spreadsheetml/2009/9/main" uri="{CCE6A557-97BC-4b89-ADB6-D9C93CAAB3DF}">
      <x14:dataValidations xmlns:xm="http://schemas.microsoft.com/office/excel/2006/main" count="5">
        <x14:dataValidation type="list" allowBlank="1" showInputMessage="1" showErrorMessage="1" xr:uid="{DC5DD991-758D-4677-A068-EFC8E3E2210C}">
          <x14:formula1>
            <xm:f>Hoja2!$C$2:$C$4</xm:f>
          </x14:formula1>
          <xm:sqref>B17:C17</xm:sqref>
        </x14:dataValidation>
        <x14:dataValidation type="list" allowBlank="1" showInputMessage="1" showErrorMessage="1" xr:uid="{1ADD4A4E-5643-4A93-B80E-D96E7840C2C3}">
          <x14:formula1>
            <xm:f>Hoja2!$B$1:$B$2</xm:f>
          </x14:formula1>
          <xm:sqref>B27:C27 B15:C16 B22:C23 B25:C25</xm:sqref>
        </x14:dataValidation>
        <x14:dataValidation type="list" allowBlank="1" showInputMessage="1" showErrorMessage="1" xr:uid="{78881ADD-F402-405C-A447-4F5306B17914}">
          <x14:formula1>
            <xm:f>Hoja2!$E$2:$E$8</xm:f>
          </x14:formula1>
          <xm:sqref>B24:C24</xm:sqref>
        </x14:dataValidation>
        <x14:dataValidation type="list" allowBlank="1" showInputMessage="1" showErrorMessage="1" xr:uid="{07F32C26-B03B-45CB-8512-80C5ED13DA30}">
          <x14:formula1>
            <xm:f>Hoja2!$L$1:$L$13</xm:f>
          </x14:formula1>
          <xm:sqref>B10:C10</xm:sqref>
        </x14:dataValidation>
        <x14:dataValidation type="list" allowBlank="1" showInputMessage="1" showErrorMessage="1" xr:uid="{7EB01D08-957F-40A9-A09A-6C20688E3E0A}">
          <x14:formula1>
            <xm:f>Hoja2!$M$1:$M$3</xm:f>
          </x14:formula1>
          <xm:sqref>B13:C13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A30C24-DF4A-4737-B6C0-E720732AACE8}">
  <sheetPr codeName="Hoja3">
    <tabColor theme="3" tint="-0.499984740745262"/>
  </sheetPr>
  <dimension ref="A1:I57"/>
  <sheetViews>
    <sheetView tabSelected="1" topLeftCell="B41" zoomScaleNormal="100" workbookViewId="0">
      <selection activeCell="B19" sqref="B19:C19"/>
    </sheetView>
  </sheetViews>
  <sheetFormatPr baseColWidth="10" defaultColWidth="0" defaultRowHeight="14.4" x14ac:dyDescent="0.3"/>
  <cols>
    <col min="1" max="1" width="70" style="41" customWidth="1"/>
    <col min="2" max="2" width="35.44140625" style="41" customWidth="1"/>
    <col min="3" max="3" width="164" style="41" customWidth="1"/>
    <col min="4" max="8" width="11.44140625" style="41" hidden="1" customWidth="1"/>
    <col min="9" max="9" width="12" style="41" hidden="1" customWidth="1"/>
    <col min="10" max="16384" width="11.44140625" style="41" hidden="1"/>
  </cols>
  <sheetData>
    <row r="1" spans="1:9" ht="25.8" x14ac:dyDescent="0.3">
      <c r="A1" s="118" t="s">
        <v>82</v>
      </c>
      <c r="B1" s="118"/>
      <c r="C1" s="118"/>
    </row>
    <row r="2" spans="1:9" ht="15" customHeight="1" x14ac:dyDescent="0.3">
      <c r="A2" s="33" t="s">
        <v>35</v>
      </c>
      <c r="B2" s="103" t="str">
        <f>'AUTOS NOTA 321'!B2:C2</f>
        <v>SINIESTRO   APL</v>
      </c>
      <c r="C2" s="104"/>
    </row>
    <row r="3" spans="1:9" x14ac:dyDescent="0.3">
      <c r="A3" s="34" t="s">
        <v>37</v>
      </c>
      <c r="B3" s="119" t="str">
        <f>'AUTOS  NOTA 322'!B2:C2</f>
        <v xml:space="preserve">500064089002-2023-00534-00 </v>
      </c>
      <c r="C3" s="119"/>
    </row>
    <row r="4" spans="1:9" x14ac:dyDescent="0.3">
      <c r="A4" s="34" t="s">
        <v>38</v>
      </c>
      <c r="B4" s="119" t="str">
        <f>'AUTOS  NOTA 322'!B3:C3</f>
        <v>SEGUNDO (2°) PROMISCUO MUNICIPAL DE ACACIAS - META</v>
      </c>
      <c r="C4" s="119"/>
    </row>
    <row r="5" spans="1:9" x14ac:dyDescent="0.3">
      <c r="A5" s="34" t="s">
        <v>39</v>
      </c>
      <c r="B5" s="119" t="str">
        <f>'AUTOS  NOTA 322'!B4:C4</f>
        <v>JAVIER HERNAN RODRIGUEZ PINTO Y ALLIANZ SEGUROS S.A.</v>
      </c>
      <c r="C5" s="119"/>
    </row>
    <row r="6" spans="1:9" ht="15" customHeight="1" x14ac:dyDescent="0.3">
      <c r="A6" s="34" t="s">
        <v>40</v>
      </c>
      <c r="B6" s="119" t="str">
        <f>'AUTOS  NOTA 322'!B5:C5</f>
        <v xml:space="preserve">JOHANA SIRLEY TRUJILLO RIVERA (VÍCTIMA); ALVARO SOTO SUAREZ (CONYUGE) </v>
      </c>
      <c r="C6" s="119"/>
    </row>
    <row r="7" spans="1:9" x14ac:dyDescent="0.3">
      <c r="A7" s="34" t="s">
        <v>41</v>
      </c>
      <c r="B7" s="119" t="str">
        <f>'AUTOS  NOTA 322'!B6:C6</f>
        <v>LLAMADA EN GARANTIA</v>
      </c>
      <c r="C7" s="119"/>
    </row>
    <row r="8" spans="1:9" x14ac:dyDescent="0.3">
      <c r="A8" s="36" t="s">
        <v>42</v>
      </c>
      <c r="B8" s="119" t="str">
        <f>'AUTOS  NOTA 322'!B7:C8</f>
        <v>JOHANA SIRLEY TRUJILLO RIVERA</v>
      </c>
      <c r="C8" s="119"/>
    </row>
    <row r="9" spans="1:9" x14ac:dyDescent="0.3">
      <c r="A9" s="34" t="s">
        <v>83</v>
      </c>
      <c r="B9" s="116">
        <f>SUM(C11,C12,C14,C15,C17)</f>
        <v>140426292</v>
      </c>
      <c r="C9" s="117"/>
    </row>
    <row r="10" spans="1:9" x14ac:dyDescent="0.3">
      <c r="A10" s="120" t="s">
        <v>84</v>
      </c>
      <c r="B10" s="108" t="s">
        <v>85</v>
      </c>
      <c r="C10" s="109"/>
    </row>
    <row r="11" spans="1:9" x14ac:dyDescent="0.3">
      <c r="A11" s="120"/>
      <c r="B11" s="35" t="s">
        <v>86</v>
      </c>
      <c r="C11" s="30">
        <v>24426292</v>
      </c>
    </row>
    <row r="12" spans="1:9" x14ac:dyDescent="0.3">
      <c r="A12" s="120"/>
      <c r="B12" s="35" t="s">
        <v>87</v>
      </c>
      <c r="C12" s="30"/>
    </row>
    <row r="13" spans="1:9" x14ac:dyDescent="0.3">
      <c r="A13" s="120"/>
      <c r="B13" s="108"/>
      <c r="C13" s="109"/>
    </row>
    <row r="14" spans="1:9" x14ac:dyDescent="0.3">
      <c r="A14" s="120"/>
      <c r="B14" s="35" t="s">
        <v>88</v>
      </c>
      <c r="C14" s="38">
        <v>46400000</v>
      </c>
    </row>
    <row r="15" spans="1:9" x14ac:dyDescent="0.3">
      <c r="A15" s="120"/>
      <c r="B15" s="35" t="s">
        <v>213</v>
      </c>
      <c r="C15" s="38">
        <v>69600000</v>
      </c>
      <c r="E15" s="41" t="s">
        <v>89</v>
      </c>
      <c r="F15" s="42">
        <v>0.7</v>
      </c>
    </row>
    <row r="16" spans="1:9" x14ac:dyDescent="0.3">
      <c r="A16" s="120"/>
      <c r="B16" s="108" t="s">
        <v>90</v>
      </c>
      <c r="C16" s="109"/>
      <c r="E16" s="41" t="s">
        <v>91</v>
      </c>
      <c r="F16" s="43">
        <v>0.3</v>
      </c>
      <c r="I16" s="44"/>
    </row>
    <row r="17" spans="1:9" x14ac:dyDescent="0.3">
      <c r="A17" s="120"/>
      <c r="B17" s="35"/>
      <c r="C17" s="39"/>
      <c r="F17" s="45"/>
      <c r="I17" s="44"/>
    </row>
    <row r="18" spans="1:9" ht="23.25" customHeight="1" x14ac:dyDescent="0.3">
      <c r="A18" s="37" t="s">
        <v>92</v>
      </c>
      <c r="B18" s="103" t="s">
        <v>89</v>
      </c>
      <c r="C18" s="104"/>
    </row>
    <row r="19" spans="1:9" ht="28.8" x14ac:dyDescent="0.3">
      <c r="A19" s="34" t="s">
        <v>93</v>
      </c>
      <c r="B19" s="110" t="s">
        <v>219</v>
      </c>
      <c r="C19" s="111"/>
    </row>
    <row r="20" spans="1:9" ht="15" customHeight="1" x14ac:dyDescent="0.3">
      <c r="A20" s="46" t="s">
        <v>94</v>
      </c>
      <c r="B20" s="105">
        <f>((C22+C23+C25+C26+C30+C28+C32+C34+C29+C33)-C37-C38)*C36*C39</f>
        <v>46850430.5</v>
      </c>
      <c r="C20" s="105"/>
    </row>
    <row r="21" spans="1:9" x14ac:dyDescent="0.3">
      <c r="A21" s="37" t="s">
        <v>95</v>
      </c>
      <c r="B21" s="112" t="s">
        <v>85</v>
      </c>
      <c r="C21" s="113"/>
    </row>
    <row r="22" spans="1:9" x14ac:dyDescent="0.3">
      <c r="A22" s="101"/>
      <c r="B22" s="35" t="s">
        <v>86</v>
      </c>
      <c r="C22" s="30">
        <v>39700861</v>
      </c>
    </row>
    <row r="23" spans="1:9" x14ac:dyDescent="0.3">
      <c r="A23" s="102"/>
      <c r="B23" s="35" t="s">
        <v>87</v>
      </c>
      <c r="C23" s="30">
        <v>0</v>
      </c>
    </row>
    <row r="24" spans="1:9" x14ac:dyDescent="0.3">
      <c r="A24" s="102"/>
      <c r="B24" s="108" t="s">
        <v>96</v>
      </c>
      <c r="C24" s="109"/>
    </row>
    <row r="25" spans="1:9" x14ac:dyDescent="0.3">
      <c r="A25" s="102"/>
      <c r="B25" s="35" t="s">
        <v>88</v>
      </c>
      <c r="C25" s="30">
        <v>30000000</v>
      </c>
    </row>
    <row r="26" spans="1:9" ht="29.1" customHeight="1" x14ac:dyDescent="0.3">
      <c r="A26" s="102"/>
      <c r="B26" s="35" t="s">
        <v>214</v>
      </c>
      <c r="C26" s="30">
        <v>24000000</v>
      </c>
    </row>
    <row r="27" spans="1:9" x14ac:dyDescent="0.3">
      <c r="A27" s="102"/>
      <c r="B27" s="108" t="s">
        <v>98</v>
      </c>
      <c r="C27" s="109"/>
    </row>
    <row r="28" spans="1:9" x14ac:dyDescent="0.3">
      <c r="A28" s="102"/>
      <c r="B28" s="35" t="s">
        <v>99</v>
      </c>
      <c r="C28" s="30">
        <v>0</v>
      </c>
    </row>
    <row r="29" spans="1:9" x14ac:dyDescent="0.3">
      <c r="A29" s="102"/>
      <c r="B29" s="35" t="s">
        <v>86</v>
      </c>
      <c r="C29" s="30"/>
    </row>
    <row r="30" spans="1:9" x14ac:dyDescent="0.3">
      <c r="A30" s="102"/>
      <c r="B30" s="35" t="s">
        <v>87</v>
      </c>
      <c r="C30" s="30">
        <v>0</v>
      </c>
    </row>
    <row r="31" spans="1:9" x14ac:dyDescent="0.3">
      <c r="A31" s="102"/>
      <c r="B31" s="108" t="s">
        <v>100</v>
      </c>
      <c r="C31" s="109"/>
    </row>
    <row r="32" spans="1:9" x14ac:dyDescent="0.3">
      <c r="A32" s="102"/>
      <c r="B32" s="35"/>
      <c r="C32" s="30"/>
    </row>
    <row r="33" spans="1:3" x14ac:dyDescent="0.3">
      <c r="A33" s="102"/>
      <c r="B33" s="35" t="s">
        <v>86</v>
      </c>
      <c r="C33" s="30">
        <v>0</v>
      </c>
    </row>
    <row r="34" spans="1:3" x14ac:dyDescent="0.3">
      <c r="A34" s="102"/>
      <c r="B34" s="35" t="s">
        <v>87</v>
      </c>
      <c r="C34" s="30">
        <v>0</v>
      </c>
    </row>
    <row r="35" spans="1:3" x14ac:dyDescent="0.3">
      <c r="A35" s="102"/>
      <c r="B35" s="108" t="s">
        <v>101</v>
      </c>
      <c r="C35" s="109"/>
    </row>
    <row r="36" spans="1:3" x14ac:dyDescent="0.3">
      <c r="A36" s="102"/>
      <c r="B36" s="35" t="s">
        <v>102</v>
      </c>
      <c r="C36" s="31">
        <v>1</v>
      </c>
    </row>
    <row r="37" spans="1:3" x14ac:dyDescent="0.3">
      <c r="A37" s="102"/>
      <c r="B37" s="35" t="s">
        <v>47</v>
      </c>
      <c r="C37" s="32">
        <v>0</v>
      </c>
    </row>
    <row r="38" spans="1:3" x14ac:dyDescent="0.3">
      <c r="A38" s="102"/>
      <c r="B38" s="35" t="s">
        <v>103</v>
      </c>
      <c r="C38" s="32"/>
    </row>
    <row r="39" spans="1:3" x14ac:dyDescent="0.3">
      <c r="A39" s="102"/>
      <c r="B39" s="35" t="s">
        <v>104</v>
      </c>
      <c r="C39" s="31">
        <v>0.5</v>
      </c>
    </row>
    <row r="40" spans="1:3" x14ac:dyDescent="0.3">
      <c r="A40" s="47" t="s">
        <v>105</v>
      </c>
      <c r="B40" s="105">
        <f>IFERROR(B20*(VLOOKUP(B18,E15:F17,2,0)),16666)</f>
        <v>32795301.349999998</v>
      </c>
      <c r="C40" s="105"/>
    </row>
    <row r="41" spans="1:3" ht="93" customHeight="1" x14ac:dyDescent="0.3">
      <c r="A41" s="34" t="s">
        <v>106</v>
      </c>
      <c r="B41" s="106" t="s">
        <v>220</v>
      </c>
      <c r="C41" s="107"/>
    </row>
    <row r="42" spans="1:3" ht="211.5" customHeight="1" x14ac:dyDescent="0.3">
      <c r="A42" s="34" t="s">
        <v>107</v>
      </c>
      <c r="B42" s="121" t="s">
        <v>215</v>
      </c>
      <c r="C42" s="122"/>
    </row>
    <row r="45" spans="1:3" ht="25.8" x14ac:dyDescent="0.3">
      <c r="A45" s="114" t="s">
        <v>108</v>
      </c>
      <c r="B45" s="114"/>
      <c r="C45" s="114"/>
    </row>
    <row r="46" spans="1:3" x14ac:dyDescent="0.3">
      <c r="A46" s="115" t="s">
        <v>109</v>
      </c>
      <c r="B46" s="115"/>
      <c r="C46" s="115"/>
    </row>
    <row r="47" spans="1:3" x14ac:dyDescent="0.3">
      <c r="A47" s="48" t="s">
        <v>110</v>
      </c>
      <c r="B47" s="48" t="s">
        <v>111</v>
      </c>
      <c r="C47" s="49" t="s">
        <v>112</v>
      </c>
    </row>
    <row r="48" spans="1:3" ht="26.4" x14ac:dyDescent="0.3">
      <c r="A48" s="50" t="s">
        <v>113</v>
      </c>
      <c r="B48" s="51" t="s">
        <v>114</v>
      </c>
      <c r="C48" s="50" t="s">
        <v>115</v>
      </c>
    </row>
    <row r="49" spans="1:3" ht="39.6" x14ac:dyDescent="0.3">
      <c r="A49" s="50" t="s">
        <v>116</v>
      </c>
      <c r="B49" s="51" t="s">
        <v>114</v>
      </c>
      <c r="C49" s="50" t="s">
        <v>117</v>
      </c>
    </row>
    <row r="50" spans="1:3" ht="26.4" x14ac:dyDescent="0.3">
      <c r="A50" s="50" t="s">
        <v>118</v>
      </c>
      <c r="B50" s="51" t="s">
        <v>114</v>
      </c>
      <c r="C50" s="50" t="s">
        <v>119</v>
      </c>
    </row>
    <row r="51" spans="1:3" x14ac:dyDescent="0.3">
      <c r="A51" s="50" t="s">
        <v>120</v>
      </c>
      <c r="B51" s="51" t="s">
        <v>114</v>
      </c>
      <c r="C51" s="50" t="s">
        <v>121</v>
      </c>
    </row>
    <row r="52" spans="1:3" x14ac:dyDescent="0.3">
      <c r="A52" s="50" t="s">
        <v>122</v>
      </c>
      <c r="B52" s="51" t="s">
        <v>114</v>
      </c>
      <c r="C52" s="52"/>
    </row>
    <row r="53" spans="1:3" x14ac:dyDescent="0.3">
      <c r="A53" s="50" t="s">
        <v>123</v>
      </c>
      <c r="B53" s="51"/>
      <c r="C53" s="50" t="s">
        <v>124</v>
      </c>
    </row>
    <row r="54" spans="1:3" ht="26.4" x14ac:dyDescent="0.3">
      <c r="A54" s="50" t="s">
        <v>125</v>
      </c>
      <c r="B54" s="51" t="s">
        <v>114</v>
      </c>
      <c r="C54" s="50" t="s">
        <v>126</v>
      </c>
    </row>
    <row r="55" spans="1:3" x14ac:dyDescent="0.3">
      <c r="A55" s="50" t="s">
        <v>127</v>
      </c>
      <c r="B55" s="51" t="s">
        <v>114</v>
      </c>
      <c r="C55" s="52" t="s">
        <v>128</v>
      </c>
    </row>
    <row r="56" spans="1:3" ht="26.4" x14ac:dyDescent="0.3">
      <c r="A56" s="50" t="s">
        <v>129</v>
      </c>
      <c r="B56" s="51" t="s">
        <v>114</v>
      </c>
      <c r="C56" s="52" t="s">
        <v>130</v>
      </c>
    </row>
    <row r="57" spans="1:3" ht="26.4" x14ac:dyDescent="0.3">
      <c r="A57" s="50" t="s">
        <v>131</v>
      </c>
      <c r="B57" s="51" t="s">
        <v>114</v>
      </c>
      <c r="C57" s="52" t="s">
        <v>132</v>
      </c>
    </row>
  </sheetData>
  <sheetProtection algorithmName="SHA-512" hashValue="izcEYKcLkKiYmBBfMLzkPdVBffGX+AGsESYuWyozt6kZuWhl/NRW7hfZRQ8qdhVYANag/8IIJl0zLk8Lp3KTgA==" saltValue="2btH4XpP+7N1UhZtnyJ3XQ==" spinCount="100000" sheet="1" objects="1" scenarios="1"/>
  <mergeCells count="27">
    <mergeCell ref="A45:C45"/>
    <mergeCell ref="A46:C46"/>
    <mergeCell ref="B9:C9"/>
    <mergeCell ref="A1:C1"/>
    <mergeCell ref="B2:C2"/>
    <mergeCell ref="B16:C16"/>
    <mergeCell ref="B3:C3"/>
    <mergeCell ref="B4:C4"/>
    <mergeCell ref="B5:C5"/>
    <mergeCell ref="B6:C6"/>
    <mergeCell ref="B7:C7"/>
    <mergeCell ref="B8:C8"/>
    <mergeCell ref="B10:C10"/>
    <mergeCell ref="B13:C13"/>
    <mergeCell ref="A10:A17"/>
    <mergeCell ref="B42:C42"/>
    <mergeCell ref="A22:A39"/>
    <mergeCell ref="B18:C18"/>
    <mergeCell ref="B20:C20"/>
    <mergeCell ref="B41:C41"/>
    <mergeCell ref="B31:C31"/>
    <mergeCell ref="B35:C35"/>
    <mergeCell ref="B40:C40"/>
    <mergeCell ref="B27:C27"/>
    <mergeCell ref="B19:C19"/>
    <mergeCell ref="B21:C21"/>
    <mergeCell ref="B24:C24"/>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CAC97196-B9F5-402C-8FD9-D90BED29B53C}">
          <x14:formula1>
            <xm:f>Hoja2!$F$1:$F$3</xm:f>
          </x14:formula1>
          <xm:sqref>B18</xm:sqref>
        </x14:dataValidation>
        <x14:dataValidation type="list" allowBlank="1" showInputMessage="1" showErrorMessage="1" xr:uid="{814A507A-5710-4929-BC03-18ECACF001DA}">
          <x14:formula1>
            <xm:f>Hoja2!$L$9:$L$13</xm:f>
          </x14:formula1>
          <xm:sqref>B32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D0EF9E-F3AB-4730-8091-3D5558F9A6C1}">
  <sheetPr>
    <tabColor theme="3" tint="-0.499984740745262"/>
  </sheetPr>
  <dimension ref="A1"/>
  <sheetViews>
    <sheetView workbookViewId="0">
      <selection activeCell="I29" sqref="I29"/>
    </sheetView>
  </sheetViews>
  <sheetFormatPr baseColWidth="10" defaultColWidth="11.44140625" defaultRowHeight="14.4" x14ac:dyDescent="0.3"/>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DCD96D-CC02-4832-9B6C-FE177A887757}">
  <sheetPr codeName="Hoja4">
    <tabColor theme="3" tint="-0.499984740745262"/>
  </sheetPr>
  <dimension ref="A1:C17"/>
  <sheetViews>
    <sheetView workbookViewId="0">
      <selection activeCell="B14" sqref="B14:C14"/>
    </sheetView>
  </sheetViews>
  <sheetFormatPr baseColWidth="10" defaultColWidth="0" defaultRowHeight="14.4" x14ac:dyDescent="0.3"/>
  <cols>
    <col min="1" max="1" width="37" customWidth="1"/>
    <col min="2" max="2" width="11.44140625" customWidth="1"/>
    <col min="3" max="3" width="94.44140625" customWidth="1"/>
    <col min="4" max="16384" width="11.44140625" hidden="1"/>
  </cols>
  <sheetData>
    <row r="1" spans="1:3" ht="25.8" x14ac:dyDescent="0.3">
      <c r="A1" s="97" t="s">
        <v>133</v>
      </c>
      <c r="B1" s="97"/>
      <c r="C1" s="97"/>
    </row>
    <row r="2" spans="1:3" x14ac:dyDescent="0.3">
      <c r="A2" s="20" t="s">
        <v>35</v>
      </c>
      <c r="B2" s="87" t="str">
        <f>'AUTOS NOTA 324-478'!B2:C2</f>
        <v>SINIESTRO   APL</v>
      </c>
      <c r="C2" s="88"/>
    </row>
    <row r="3" spans="1:3" x14ac:dyDescent="0.3">
      <c r="A3" s="5" t="s">
        <v>37</v>
      </c>
      <c r="B3" s="83" t="str">
        <f>'AUTOS  NOTA 322'!B2:C2</f>
        <v xml:space="preserve">500064089002-2023-00534-00 </v>
      </c>
      <c r="C3" s="83"/>
    </row>
    <row r="4" spans="1:3" x14ac:dyDescent="0.3">
      <c r="A4" s="5" t="s">
        <v>38</v>
      </c>
      <c r="B4" s="83" t="str">
        <f>'AUTOS  NOTA 322'!B3:C3</f>
        <v>SEGUNDO (2°) PROMISCUO MUNICIPAL DE ACACIAS - META</v>
      </c>
      <c r="C4" s="83"/>
    </row>
    <row r="5" spans="1:3" x14ac:dyDescent="0.3">
      <c r="A5" s="5" t="s">
        <v>39</v>
      </c>
      <c r="B5" s="83" t="str">
        <f>'AUTOS  NOTA 322'!B4:C4</f>
        <v>JAVIER HERNAN RODRIGUEZ PINTO Y ALLIANZ SEGUROS S.A.</v>
      </c>
      <c r="C5" s="83"/>
    </row>
    <row r="6" spans="1:3" ht="15" customHeight="1" x14ac:dyDescent="0.3">
      <c r="A6" s="5" t="s">
        <v>40</v>
      </c>
      <c r="B6" s="83" t="str">
        <f>'AUTOS  NOTA 322'!B5:C5</f>
        <v xml:space="preserve">JOHANA SIRLEY TRUJILLO RIVERA (VÍCTIMA); ALVARO SOTO SUAREZ (CONYUGE) </v>
      </c>
      <c r="C6" s="83"/>
    </row>
    <row r="7" spans="1:3" ht="15" customHeight="1" x14ac:dyDescent="0.3">
      <c r="A7" s="5" t="s">
        <v>41</v>
      </c>
      <c r="B7" s="83" t="str">
        <f>'AUTOS  NOTA 322'!B6:C6</f>
        <v>LLAMADA EN GARANTIA</v>
      </c>
      <c r="C7" s="83"/>
    </row>
    <row r="8" spans="1:3" ht="15" customHeight="1" x14ac:dyDescent="0.3">
      <c r="A8" s="29" t="s">
        <v>42</v>
      </c>
      <c r="B8" s="83" t="str">
        <f>'AUTOS  NOTA 322'!B7:C8</f>
        <v>JOHANA SIRLEY TRUJILLO RIVERA</v>
      </c>
      <c r="C8" s="83"/>
    </row>
    <row r="9" spans="1:3" ht="18.899999999999999" customHeight="1" x14ac:dyDescent="0.3">
      <c r="A9" s="5" t="s">
        <v>134</v>
      </c>
      <c r="B9" s="83" t="s">
        <v>89</v>
      </c>
      <c r="C9" s="83"/>
    </row>
    <row r="10" spans="1:3" x14ac:dyDescent="0.3">
      <c r="A10" s="7" t="s">
        <v>95</v>
      </c>
      <c r="B10" s="125">
        <f>'AUTOS NOTA 324-478'!B20:C20</f>
        <v>46850430.5</v>
      </c>
      <c r="C10" s="125"/>
    </row>
    <row r="11" spans="1:3" x14ac:dyDescent="0.3">
      <c r="A11" s="7" t="s">
        <v>135</v>
      </c>
      <c r="B11" s="126">
        <f>'AUTOS NOTA 324-478'!B40:C40</f>
        <v>32795301.349999998</v>
      </c>
      <c r="C11" s="83"/>
    </row>
    <row r="12" spans="1:3" ht="28.8" x14ac:dyDescent="0.3">
      <c r="A12" s="7" t="s">
        <v>136</v>
      </c>
      <c r="B12" s="123"/>
      <c r="C12" s="124"/>
    </row>
    <row r="13" spans="1:3" ht="43.2" x14ac:dyDescent="0.3">
      <c r="A13" s="5" t="s">
        <v>137</v>
      </c>
      <c r="B13" s="83"/>
      <c r="C13" s="83"/>
    </row>
    <row r="14" spans="1:3" ht="43.2" x14ac:dyDescent="0.3">
      <c r="A14" s="5" t="s">
        <v>138</v>
      </c>
      <c r="B14" s="83"/>
      <c r="C14" s="83"/>
    </row>
    <row r="15" spans="1:3" x14ac:dyDescent="0.3">
      <c r="A15" s="5" t="s">
        <v>139</v>
      </c>
      <c r="B15" s="6"/>
      <c r="C15" s="6"/>
    </row>
    <row r="16" spans="1:3" x14ac:dyDescent="0.3">
      <c r="A16" s="7" t="s">
        <v>140</v>
      </c>
      <c r="B16" s="83"/>
      <c r="C16" s="83"/>
    </row>
    <row r="17" spans="1:3" x14ac:dyDescent="0.3">
      <c r="A17" s="6" t="s">
        <v>141</v>
      </c>
      <c r="B17" s="124"/>
      <c r="C17" s="124"/>
    </row>
  </sheetData>
  <mergeCells count="16">
    <mergeCell ref="B16:C16"/>
    <mergeCell ref="B12:C12"/>
    <mergeCell ref="B17:C17"/>
    <mergeCell ref="B14:C14"/>
    <mergeCell ref="A1:C1"/>
    <mergeCell ref="B7:C7"/>
    <mergeCell ref="B10:C10"/>
    <mergeCell ref="B11:C11"/>
    <mergeCell ref="B13:C13"/>
    <mergeCell ref="B8:C8"/>
    <mergeCell ref="B2:C2"/>
    <mergeCell ref="B3:C3"/>
    <mergeCell ref="B4:C4"/>
    <mergeCell ref="B5:C5"/>
    <mergeCell ref="B6:C6"/>
    <mergeCell ref="B9:C9"/>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D504EE89-BC6D-46DA-B89F-71371E7786AD}">
          <x14:formula1>
            <xm:f>Hoja2!$B$1:$B$2</xm:f>
          </x14:formula1>
          <xm:sqref>B13:C13 B15 B16:C16</xm:sqref>
        </x14:dataValidation>
        <x14:dataValidation type="list" allowBlank="1" showInputMessage="1" showErrorMessage="1" xr:uid="{1D676583-DF8A-4A59-947B-D5D4A912595B}">
          <x14:formula1>
            <xm:f>Hoja2!$N$1:$N$3</xm:f>
          </x14:formula1>
          <xm:sqref>B9:C9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B336EC-13FC-49F2-BBA5-C442A8E5E15C}">
  <sheetPr>
    <tabColor theme="3" tint="0.39997558519241921"/>
  </sheetPr>
  <dimension ref="A1:H24"/>
  <sheetViews>
    <sheetView workbookViewId="0">
      <selection activeCell="B11" sqref="B11:C11"/>
    </sheetView>
  </sheetViews>
  <sheetFormatPr baseColWidth="10" defaultColWidth="0" defaultRowHeight="14.4" x14ac:dyDescent="0.3"/>
  <cols>
    <col min="1" max="1" width="54.44140625" customWidth="1"/>
    <col min="2" max="2" width="23.44140625" customWidth="1"/>
    <col min="3" max="3" width="98.88671875" customWidth="1"/>
    <col min="4" max="8" width="0" hidden="1" customWidth="1"/>
    <col min="9" max="16384" width="11.44140625" hidden="1"/>
  </cols>
  <sheetData>
    <row r="1" spans="1:3" ht="25.8" x14ac:dyDescent="0.3">
      <c r="A1" s="97" t="s">
        <v>142</v>
      </c>
      <c r="B1" s="97"/>
      <c r="C1" s="97"/>
    </row>
    <row r="2" spans="1:3" x14ac:dyDescent="0.3">
      <c r="A2" s="40" t="s">
        <v>35</v>
      </c>
      <c r="B2" s="87" t="str">
        <f>'AUTOS NOTA 321'!B2:C2</f>
        <v>SINIESTRO   APL</v>
      </c>
      <c r="C2" s="88"/>
    </row>
    <row r="3" spans="1:3" x14ac:dyDescent="0.3">
      <c r="A3" s="5" t="s">
        <v>37</v>
      </c>
      <c r="B3" s="83" t="str">
        <f>'AUTOS  NOTA 322'!B2:C2</f>
        <v xml:space="preserve">500064089002-2023-00534-00 </v>
      </c>
      <c r="C3" s="83"/>
    </row>
    <row r="4" spans="1:3" x14ac:dyDescent="0.3">
      <c r="A4" s="5" t="s">
        <v>38</v>
      </c>
      <c r="B4" s="83" t="str">
        <f>'AUTOS  NOTA 322'!B3:C3</f>
        <v>SEGUNDO (2°) PROMISCUO MUNICIPAL DE ACACIAS - META</v>
      </c>
      <c r="C4" s="83"/>
    </row>
    <row r="5" spans="1:3" x14ac:dyDescent="0.3">
      <c r="A5" s="5" t="s">
        <v>39</v>
      </c>
      <c r="B5" s="83" t="str">
        <f>'AUTOS  NOTA 322'!B4:C4</f>
        <v>JAVIER HERNAN RODRIGUEZ PINTO Y ALLIANZ SEGUROS S.A.</v>
      </c>
      <c r="C5" s="83"/>
    </row>
    <row r="6" spans="1:3" x14ac:dyDescent="0.3">
      <c r="A6" s="5" t="s">
        <v>40</v>
      </c>
      <c r="B6" s="83" t="str">
        <f>'AUTOS  NOTA 322'!B5:C5</f>
        <v xml:space="preserve">JOHANA SIRLEY TRUJILLO RIVERA (VÍCTIMA); ALVARO SOTO SUAREZ (CONYUGE) </v>
      </c>
      <c r="C6" s="83"/>
    </row>
    <row r="7" spans="1:3" x14ac:dyDescent="0.3">
      <c r="A7" s="5" t="s">
        <v>41</v>
      </c>
      <c r="B7" s="83" t="str">
        <f>'AUTOS  NOTA 322'!B6:C6</f>
        <v>LLAMADA EN GARANTIA</v>
      </c>
      <c r="C7" s="83"/>
    </row>
    <row r="8" spans="1:3" x14ac:dyDescent="0.3">
      <c r="A8" s="5" t="s">
        <v>134</v>
      </c>
      <c r="B8" s="83" t="str">
        <f>'AUTOS NOTA 324-478'!B18:C18</f>
        <v>PROBABLE</v>
      </c>
      <c r="C8" s="83"/>
    </row>
    <row r="9" spans="1:3" x14ac:dyDescent="0.3">
      <c r="A9" s="7" t="s">
        <v>95</v>
      </c>
      <c r="B9" s="125">
        <f>'AUTOS NOTA 324-478'!B20:C20</f>
        <v>46850430.5</v>
      </c>
      <c r="C9" s="125"/>
    </row>
    <row r="10" spans="1:3" x14ac:dyDescent="0.3">
      <c r="A10" s="5" t="s">
        <v>143</v>
      </c>
      <c r="B10" s="128">
        <v>0</v>
      </c>
      <c r="C10" s="128"/>
    </row>
    <row r="11" spans="1:3" ht="30" customHeight="1" x14ac:dyDescent="0.3">
      <c r="A11" s="5" t="s">
        <v>144</v>
      </c>
      <c r="B11" s="83"/>
      <c r="C11" s="83"/>
    </row>
    <row r="12" spans="1:3" x14ac:dyDescent="0.3">
      <c r="A12" s="5" t="s">
        <v>145</v>
      </c>
      <c r="B12" s="127"/>
      <c r="C12" s="127"/>
    </row>
    <row r="13" spans="1:3" x14ac:dyDescent="0.3">
      <c r="A13" s="5" t="s">
        <v>146</v>
      </c>
      <c r="B13" s="83"/>
      <c r="C13" s="83"/>
    </row>
    <row r="19" spans="4:8" x14ac:dyDescent="0.3">
      <c r="D19" t="str">
        <f t="shared" ref="D19:H22" si="0">UPPER(D17)</f>
        <v/>
      </c>
      <c r="E19" t="str">
        <f t="shared" si="0"/>
        <v/>
      </c>
      <c r="F19" t="str">
        <f t="shared" si="0"/>
        <v/>
      </c>
      <c r="G19" t="str">
        <f t="shared" si="0"/>
        <v/>
      </c>
      <c r="H19" t="str">
        <f t="shared" si="0"/>
        <v/>
      </c>
    </row>
    <row r="20" spans="4:8" x14ac:dyDescent="0.3">
      <c r="D20" t="str">
        <f t="shared" si="0"/>
        <v/>
      </c>
      <c r="E20" t="str">
        <f t="shared" si="0"/>
        <v/>
      </c>
      <c r="F20" t="str">
        <f t="shared" si="0"/>
        <v/>
      </c>
      <c r="G20" t="str">
        <f t="shared" si="0"/>
        <v/>
      </c>
      <c r="H20" t="str">
        <f t="shared" si="0"/>
        <v/>
      </c>
    </row>
    <row r="21" spans="4:8" x14ac:dyDescent="0.3">
      <c r="D21" t="str">
        <f t="shared" si="0"/>
        <v/>
      </c>
      <c r="E21" t="str">
        <f t="shared" si="0"/>
        <v/>
      </c>
      <c r="F21" t="str">
        <f t="shared" si="0"/>
        <v/>
      </c>
      <c r="G21" t="str">
        <f t="shared" si="0"/>
        <v/>
      </c>
      <c r="H21" t="str">
        <f t="shared" si="0"/>
        <v/>
      </c>
    </row>
    <row r="22" spans="4:8" x14ac:dyDescent="0.3">
      <c r="D22" t="str">
        <f>UPPER(D20)</f>
        <v/>
      </c>
      <c r="E22" t="str">
        <f t="shared" si="0"/>
        <v/>
      </c>
      <c r="F22" t="str">
        <f t="shared" si="0"/>
        <v/>
      </c>
      <c r="G22" t="str">
        <f t="shared" si="0"/>
        <v/>
      </c>
      <c r="H22" t="str">
        <f t="shared" si="0"/>
        <v/>
      </c>
    </row>
    <row r="23" spans="4:8" x14ac:dyDescent="0.3">
      <c r="D23" t="str">
        <f t="shared" ref="D23:H24" si="1">UPPER(D21)</f>
        <v/>
      </c>
      <c r="E23" t="str">
        <f t="shared" si="1"/>
        <v/>
      </c>
      <c r="F23" t="str">
        <f t="shared" si="1"/>
        <v/>
      </c>
      <c r="G23" t="str">
        <f t="shared" si="1"/>
        <v/>
      </c>
      <c r="H23" t="str">
        <f t="shared" si="1"/>
        <v/>
      </c>
    </row>
    <row r="24" spans="4:8" x14ac:dyDescent="0.3">
      <c r="D24" t="str">
        <f t="shared" si="1"/>
        <v/>
      </c>
      <c r="E24" t="str">
        <f t="shared" si="1"/>
        <v/>
      </c>
      <c r="F24" t="str">
        <f t="shared" si="1"/>
        <v/>
      </c>
      <c r="G24" t="str">
        <f t="shared" si="1"/>
        <v/>
      </c>
      <c r="H24" t="str">
        <f t="shared" si="1"/>
        <v/>
      </c>
    </row>
  </sheetData>
  <mergeCells count="13">
    <mergeCell ref="B12:C12"/>
    <mergeCell ref="B13:C13"/>
    <mergeCell ref="B7:C7"/>
    <mergeCell ref="B8:C8"/>
    <mergeCell ref="B9:C9"/>
    <mergeCell ref="B10:C10"/>
    <mergeCell ref="B11:C11"/>
    <mergeCell ref="B6:C6"/>
    <mergeCell ref="A1:C1"/>
    <mergeCell ref="B2:C2"/>
    <mergeCell ref="B3:C3"/>
    <mergeCell ref="B4:C4"/>
    <mergeCell ref="B5:C5"/>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D550F9-266D-464E-BB6F-D0584068D6D8}">
  <sheetPr>
    <tabColor theme="3" tint="0.39997558519241921"/>
  </sheetPr>
  <dimension ref="A1:F34"/>
  <sheetViews>
    <sheetView topLeftCell="A16" zoomScaleNormal="100" workbookViewId="0">
      <selection activeCell="B39" sqref="B39"/>
    </sheetView>
  </sheetViews>
  <sheetFormatPr baseColWidth="10" defaultColWidth="0" defaultRowHeight="14.4" x14ac:dyDescent="0.3"/>
  <cols>
    <col min="1" max="1" width="72.88671875" customWidth="1"/>
    <col min="2" max="2" width="39.88671875" customWidth="1"/>
    <col min="3" max="3" width="96.33203125" customWidth="1"/>
    <col min="4" max="16384" width="11.44140625" hidden="1"/>
  </cols>
  <sheetData>
    <row r="1" spans="1:6" ht="25.8" x14ac:dyDescent="0.3">
      <c r="A1" s="97" t="s">
        <v>147</v>
      </c>
      <c r="B1" s="97"/>
      <c r="C1" s="97"/>
    </row>
    <row r="2" spans="1:6" x14ac:dyDescent="0.3">
      <c r="A2" s="20" t="s">
        <v>35</v>
      </c>
      <c r="B2" s="87" t="str">
        <f>'AUTOS NOTA 321'!B2:C2</f>
        <v>SINIESTRO   APL</v>
      </c>
      <c r="C2" s="88"/>
    </row>
    <row r="3" spans="1:6" x14ac:dyDescent="0.3">
      <c r="A3" s="5" t="s">
        <v>37</v>
      </c>
      <c r="B3" s="83" t="str">
        <f>'AUTOS  NOTA 322'!B2:C2</f>
        <v xml:space="preserve">500064089002-2023-00534-00 </v>
      </c>
      <c r="C3" s="83"/>
    </row>
    <row r="4" spans="1:6" x14ac:dyDescent="0.3">
      <c r="A4" s="5" t="s">
        <v>38</v>
      </c>
      <c r="B4" s="83" t="str">
        <f>'AUTOS  NOTA 322'!B3:C3</f>
        <v>SEGUNDO (2°) PROMISCUO MUNICIPAL DE ACACIAS - META</v>
      </c>
      <c r="C4" s="83"/>
    </row>
    <row r="5" spans="1:6" ht="15" customHeight="1" x14ac:dyDescent="0.3">
      <c r="A5" s="5" t="s">
        <v>39</v>
      </c>
      <c r="B5" s="83" t="str">
        <f>'AUTOS  NOTA 322'!B4:C4</f>
        <v>JAVIER HERNAN RODRIGUEZ PINTO Y ALLIANZ SEGUROS S.A.</v>
      </c>
      <c r="C5" s="83"/>
    </row>
    <row r="6" spans="1:6" ht="15" customHeight="1" x14ac:dyDescent="0.3">
      <c r="A6" s="5" t="s">
        <v>40</v>
      </c>
      <c r="B6" s="83" t="str">
        <f>'AUTOS  NOTA 322'!B5:C5</f>
        <v xml:space="preserve">JOHANA SIRLEY TRUJILLO RIVERA (VÍCTIMA); ALVARO SOTO SUAREZ (CONYUGE) </v>
      </c>
      <c r="C6" s="83"/>
    </row>
    <row r="7" spans="1:6" x14ac:dyDescent="0.3">
      <c r="A7" s="5" t="s">
        <v>41</v>
      </c>
      <c r="B7" s="83" t="str">
        <f>'AUTOS  NOTA 322'!B6:C6</f>
        <v>LLAMADA EN GARANTIA</v>
      </c>
      <c r="C7" s="83"/>
    </row>
    <row r="8" spans="1:6" x14ac:dyDescent="0.3">
      <c r="A8" s="5" t="s">
        <v>148</v>
      </c>
      <c r="B8" s="129">
        <f>'AUTOS NOTA 324-478'!B20:C20</f>
        <v>46850430.5</v>
      </c>
      <c r="C8" s="129"/>
    </row>
    <row r="9" spans="1:6" x14ac:dyDescent="0.3">
      <c r="A9" s="5" t="s">
        <v>149</v>
      </c>
      <c r="B9" s="83"/>
      <c r="C9" s="83"/>
    </row>
    <row r="10" spans="1:6" ht="111" customHeight="1" x14ac:dyDescent="0.3">
      <c r="A10" s="5" t="s">
        <v>150</v>
      </c>
      <c r="B10" s="83"/>
      <c r="C10" s="83"/>
    </row>
    <row r="11" spans="1:6" ht="21" customHeight="1" x14ac:dyDescent="0.3">
      <c r="A11" s="130"/>
      <c r="B11" s="130"/>
      <c r="C11" s="130"/>
      <c r="E11" t="s">
        <v>89</v>
      </c>
      <c r="F11" s="22">
        <v>0.7</v>
      </c>
    </row>
    <row r="12" spans="1:6" hidden="1" x14ac:dyDescent="0.3">
      <c r="A12" s="131"/>
      <c r="B12" s="131"/>
      <c r="C12" s="131"/>
      <c r="E12" t="s">
        <v>91</v>
      </c>
      <c r="F12" s="23">
        <v>0.3</v>
      </c>
    </row>
    <row r="13" spans="1:6" ht="18" x14ac:dyDescent="0.3">
      <c r="A13" s="132" t="s">
        <v>151</v>
      </c>
      <c r="B13" s="132"/>
      <c r="C13" s="132"/>
    </row>
    <row r="14" spans="1:6" x14ac:dyDescent="0.3">
      <c r="A14" s="37" t="s">
        <v>92</v>
      </c>
      <c r="B14" s="103" t="s">
        <v>152</v>
      </c>
      <c r="C14" s="104"/>
    </row>
    <row r="15" spans="1:6" ht="28.8" x14ac:dyDescent="0.3">
      <c r="A15" s="21" t="s">
        <v>94</v>
      </c>
      <c r="B15" s="133">
        <f>((C17+C18+C20+C21+C25+C23+C27+C29+C24+C28)-C32)*C31*C33</f>
        <v>1000000000</v>
      </c>
      <c r="C15" s="133"/>
    </row>
    <row r="16" spans="1:6" x14ac:dyDescent="0.3">
      <c r="A16" s="7" t="s">
        <v>95</v>
      </c>
      <c r="B16" s="134" t="s">
        <v>85</v>
      </c>
      <c r="C16" s="135"/>
    </row>
    <row r="17" spans="1:3" x14ac:dyDescent="0.3">
      <c r="A17" s="101"/>
      <c r="B17" s="35" t="s">
        <v>86</v>
      </c>
      <c r="C17" s="30">
        <v>1000000000</v>
      </c>
    </row>
    <row r="18" spans="1:3" x14ac:dyDescent="0.3">
      <c r="A18" s="102"/>
      <c r="B18" s="35" t="s">
        <v>87</v>
      </c>
      <c r="C18" s="30">
        <v>0</v>
      </c>
    </row>
    <row r="19" spans="1:3" x14ac:dyDescent="0.3">
      <c r="A19" s="102"/>
      <c r="B19" s="108" t="s">
        <v>96</v>
      </c>
      <c r="C19" s="109"/>
    </row>
    <row r="20" spans="1:3" x14ac:dyDescent="0.3">
      <c r="A20" s="102"/>
      <c r="B20" s="35" t="s">
        <v>88</v>
      </c>
      <c r="C20" s="30">
        <v>0</v>
      </c>
    </row>
    <row r="21" spans="1:3" ht="28.8" x14ac:dyDescent="0.3">
      <c r="A21" s="102"/>
      <c r="B21" s="35" t="s">
        <v>97</v>
      </c>
      <c r="C21" s="30">
        <v>0</v>
      </c>
    </row>
    <row r="22" spans="1:3" x14ac:dyDescent="0.3">
      <c r="A22" s="102"/>
      <c r="B22" s="108" t="s">
        <v>98</v>
      </c>
      <c r="C22" s="109"/>
    </row>
    <row r="23" spans="1:3" x14ac:dyDescent="0.3">
      <c r="A23" s="102"/>
      <c r="B23" s="35" t="s">
        <v>99</v>
      </c>
      <c r="C23" s="30">
        <v>0</v>
      </c>
    </row>
    <row r="24" spans="1:3" x14ac:dyDescent="0.3">
      <c r="A24" s="102"/>
      <c r="B24" s="35" t="s">
        <v>86</v>
      </c>
      <c r="C24" s="30">
        <v>0</v>
      </c>
    </row>
    <row r="25" spans="1:3" x14ac:dyDescent="0.3">
      <c r="A25" s="102"/>
      <c r="B25" s="35" t="s">
        <v>87</v>
      </c>
      <c r="C25" s="30">
        <v>0</v>
      </c>
    </row>
    <row r="26" spans="1:3" x14ac:dyDescent="0.3">
      <c r="A26" s="102"/>
      <c r="B26" s="108" t="s">
        <v>100</v>
      </c>
      <c r="C26" s="109"/>
    </row>
    <row r="27" spans="1:3" x14ac:dyDescent="0.3">
      <c r="A27" s="102"/>
      <c r="B27" s="35"/>
      <c r="C27" s="30"/>
    </row>
    <row r="28" spans="1:3" x14ac:dyDescent="0.3">
      <c r="A28" s="102"/>
      <c r="B28" s="35" t="s">
        <v>86</v>
      </c>
      <c r="C28" s="30">
        <v>0</v>
      </c>
    </row>
    <row r="29" spans="1:3" x14ac:dyDescent="0.3">
      <c r="A29" s="102"/>
      <c r="B29" s="35" t="s">
        <v>87</v>
      </c>
      <c r="C29" s="30">
        <v>0</v>
      </c>
    </row>
    <row r="30" spans="1:3" x14ac:dyDescent="0.3">
      <c r="A30" s="102"/>
      <c r="B30" s="108" t="s">
        <v>101</v>
      </c>
      <c r="C30" s="109"/>
    </row>
    <row r="31" spans="1:3" x14ac:dyDescent="0.3">
      <c r="A31" s="102"/>
      <c r="B31" s="35" t="s">
        <v>102</v>
      </c>
      <c r="C31" s="31">
        <v>1</v>
      </c>
    </row>
    <row r="32" spans="1:3" x14ac:dyDescent="0.3">
      <c r="A32" s="102"/>
      <c r="B32" s="35" t="s">
        <v>47</v>
      </c>
      <c r="C32" s="32">
        <v>0</v>
      </c>
    </row>
    <row r="33" spans="1:3" x14ac:dyDescent="0.3">
      <c r="A33" s="102"/>
      <c r="B33" s="35" t="s">
        <v>104</v>
      </c>
      <c r="C33" s="31">
        <v>1</v>
      </c>
    </row>
    <row r="34" spans="1:3" x14ac:dyDescent="0.3">
      <c r="A34" s="24" t="s">
        <v>105</v>
      </c>
      <c r="B34" s="105">
        <f>IFERROR(B15*(VLOOKUP(B14,E11:F13,2,0)),16666)</f>
        <v>16666</v>
      </c>
      <c r="C34" s="105"/>
    </row>
  </sheetData>
  <mergeCells count="21">
    <mergeCell ref="A17:A33"/>
    <mergeCell ref="B30:C30"/>
    <mergeCell ref="B34:C34"/>
    <mergeCell ref="B14:C14"/>
    <mergeCell ref="B7:C7"/>
    <mergeCell ref="B8:C8"/>
    <mergeCell ref="B9:C9"/>
    <mergeCell ref="B10:C10"/>
    <mergeCell ref="A11:C12"/>
    <mergeCell ref="A13:C13"/>
    <mergeCell ref="B15:C15"/>
    <mergeCell ref="B22:C22"/>
    <mergeCell ref="B19:C19"/>
    <mergeCell ref="B16:C16"/>
    <mergeCell ref="B26:C26"/>
    <mergeCell ref="B6:C6"/>
    <mergeCell ref="A1:C1"/>
    <mergeCell ref="B2:C2"/>
    <mergeCell ref="B3:C3"/>
    <mergeCell ref="B4:C4"/>
    <mergeCell ref="B5:C5"/>
  </mergeCell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r:uid="{CEFB444A-EC38-4648-8B2D-12130F930E0D}">
          <x14:formula1>
            <xm:f>Hoja2!$L$9:$L$13</xm:f>
          </x14:formula1>
          <xm:sqref>B27</xm:sqref>
        </x14:dataValidation>
        <x14:dataValidation type="list" allowBlank="1" showInputMessage="1" showErrorMessage="1" xr:uid="{4EB0E707-0728-49EB-B78F-45203B392D79}">
          <x14:formula1>
            <xm:f>Hoja2!$F$1:$F$3</xm:f>
          </x14:formula1>
          <xm:sqref>B14</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5"/>
  <dimension ref="A1:O13"/>
  <sheetViews>
    <sheetView workbookViewId="0">
      <selection activeCell="F1" sqref="F1:G3"/>
    </sheetView>
  </sheetViews>
  <sheetFormatPr baseColWidth="10" defaultColWidth="11.44140625" defaultRowHeight="14.4" x14ac:dyDescent="0.3"/>
  <cols>
    <col min="4" max="4" width="20.109375" bestFit="1" customWidth="1"/>
    <col min="5" max="5" width="42.88671875" bestFit="1" customWidth="1"/>
    <col min="12" max="12" width="30.5546875" customWidth="1"/>
    <col min="13" max="13" width="16" customWidth="1"/>
  </cols>
  <sheetData>
    <row r="1" spans="1:15" x14ac:dyDescent="0.3">
      <c r="A1" s="9" t="s">
        <v>48</v>
      </c>
      <c r="B1" t="s">
        <v>153</v>
      </c>
      <c r="C1" s="9" t="s">
        <v>52</v>
      </c>
      <c r="D1" s="9" t="s">
        <v>154</v>
      </c>
      <c r="E1" s="3" t="s">
        <v>58</v>
      </c>
      <c r="F1" s="2" t="s">
        <v>89</v>
      </c>
      <c r="G1" s="4">
        <v>0</v>
      </c>
      <c r="H1" t="s">
        <v>155</v>
      </c>
      <c r="I1" t="s">
        <v>156</v>
      </c>
      <c r="K1" t="s">
        <v>157</v>
      </c>
      <c r="L1" s="28" t="s">
        <v>8</v>
      </c>
      <c r="M1" t="s">
        <v>158</v>
      </c>
      <c r="N1" t="s">
        <v>89</v>
      </c>
      <c r="O1" t="s">
        <v>159</v>
      </c>
    </row>
    <row r="2" spans="1:15" x14ac:dyDescent="0.3">
      <c r="A2" t="s">
        <v>158</v>
      </c>
      <c r="B2" t="s">
        <v>114</v>
      </c>
      <c r="C2" t="s">
        <v>160</v>
      </c>
      <c r="D2" s="2" t="s">
        <v>161</v>
      </c>
      <c r="E2" s="1" t="s">
        <v>162</v>
      </c>
      <c r="F2" s="2" t="s">
        <v>152</v>
      </c>
      <c r="G2" s="4">
        <v>0.7</v>
      </c>
      <c r="H2" t="s">
        <v>163</v>
      </c>
      <c r="I2" t="s">
        <v>164</v>
      </c>
      <c r="K2" t="s">
        <v>6</v>
      </c>
      <c r="L2" s="28" t="s">
        <v>165</v>
      </c>
      <c r="M2" t="s">
        <v>166</v>
      </c>
      <c r="N2" t="s">
        <v>91</v>
      </c>
      <c r="O2" t="s">
        <v>114</v>
      </c>
    </row>
    <row r="3" spans="1:15" x14ac:dyDescent="0.3">
      <c r="A3" t="s">
        <v>166</v>
      </c>
      <c r="C3" t="s">
        <v>167</v>
      </c>
      <c r="D3" s="2" t="s">
        <v>168</v>
      </c>
      <c r="E3" s="1" t="s">
        <v>169</v>
      </c>
      <c r="F3" s="2" t="s">
        <v>91</v>
      </c>
      <c r="G3" s="4">
        <v>0.3</v>
      </c>
      <c r="H3" t="s">
        <v>170</v>
      </c>
      <c r="I3" t="s">
        <v>171</v>
      </c>
      <c r="L3" s="28" t="s">
        <v>45</v>
      </c>
      <c r="M3" t="s">
        <v>172</v>
      </c>
      <c r="N3" t="s">
        <v>152</v>
      </c>
    </row>
    <row r="4" spans="1:15" x14ac:dyDescent="0.3">
      <c r="A4" t="s">
        <v>172</v>
      </c>
      <c r="C4" t="s">
        <v>173</v>
      </c>
      <c r="E4" s="1" t="s">
        <v>174</v>
      </c>
      <c r="H4" t="s">
        <v>175</v>
      </c>
      <c r="I4" t="s">
        <v>176</v>
      </c>
      <c r="L4" t="s">
        <v>177</v>
      </c>
    </row>
    <row r="5" spans="1:15" x14ac:dyDescent="0.3">
      <c r="A5" t="s">
        <v>178</v>
      </c>
      <c r="E5" s="1" t="s">
        <v>179</v>
      </c>
      <c r="H5" t="s">
        <v>180</v>
      </c>
      <c r="I5" t="s">
        <v>181</v>
      </c>
      <c r="L5" s="28" t="s">
        <v>182</v>
      </c>
    </row>
    <row r="6" spans="1:15" x14ac:dyDescent="0.3">
      <c r="E6" s="1" t="s">
        <v>183</v>
      </c>
      <c r="I6" t="s">
        <v>184</v>
      </c>
      <c r="L6" s="28" t="s">
        <v>185</v>
      </c>
    </row>
    <row r="7" spans="1:15" x14ac:dyDescent="0.3">
      <c r="E7" s="1" t="s">
        <v>186</v>
      </c>
      <c r="I7" t="s">
        <v>187</v>
      </c>
      <c r="L7" s="28" t="s">
        <v>188</v>
      </c>
    </row>
    <row r="8" spans="1:15" x14ac:dyDescent="0.3">
      <c r="E8" s="1" t="s">
        <v>189</v>
      </c>
      <c r="L8" s="28" t="s">
        <v>98</v>
      </c>
    </row>
    <row r="9" spans="1:15" x14ac:dyDescent="0.3">
      <c r="L9" s="28" t="s">
        <v>190</v>
      </c>
    </row>
    <row r="10" spans="1:15" x14ac:dyDescent="0.3">
      <c r="L10" s="28" t="s">
        <v>191</v>
      </c>
    </row>
    <row r="11" spans="1:15" x14ac:dyDescent="0.3">
      <c r="L11" s="28" t="s">
        <v>192</v>
      </c>
    </row>
    <row r="12" spans="1:15" x14ac:dyDescent="0.3">
      <c r="L12" s="28" t="s">
        <v>193</v>
      </c>
    </row>
    <row r="13" spans="1:15" x14ac:dyDescent="0.3">
      <c r="L13" s="28" t="s">
        <v>194</v>
      </c>
    </row>
  </sheetData>
  <pageMargins left="0.7" right="0.7" top="0.75" bottom="0.75" header="0.3" footer="0.3"/>
  <headerFooter>
    <oddHeader>&amp;C&amp;"Calibri"&amp;10&amp;K000000 Internal&amp;1#_x000D_</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2C92A54D8AB3014FADD0201C99992F62" ma:contentTypeVersion="15" ma:contentTypeDescription="Crear nuevo documento." ma:contentTypeScope="" ma:versionID="921a0aa7d8c8617b2721df5c5c57a593">
  <xsd:schema xmlns:xsd="http://www.w3.org/2001/XMLSchema" xmlns:xs="http://www.w3.org/2001/XMLSchema" xmlns:p="http://schemas.microsoft.com/office/2006/metadata/properties" xmlns:ns2="4382931b-6036-484b-ad41-6810b26eb986" xmlns:ns3="e7d3d6e7-89cb-4750-b948-5e984f176bb6" targetNamespace="http://schemas.microsoft.com/office/2006/metadata/properties" ma:root="true" ma:fieldsID="818c9feefa8ae38270db774d4535f1af" ns2:_="" ns3:_="">
    <xsd:import namespace="4382931b-6036-484b-ad41-6810b26eb986"/>
    <xsd:import namespace="e7d3d6e7-89cb-4750-b948-5e984f176bb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3:SharedWithUsers" minOccurs="0"/>
                <xsd:element ref="ns3:SharedWithDetails" minOccurs="0"/>
                <xsd:element ref="ns2:MediaServiceObjectDetectorVersions" minOccurs="0"/>
                <xsd:element ref="ns2:MediaServiceGenerationTime" minOccurs="0"/>
                <xsd:element ref="ns2:MediaServiceEventHashCode" minOccurs="0"/>
                <xsd:element ref="ns2:lcf76f155ced4ddcb4097134ff3c332f" minOccurs="0"/>
                <xsd:element ref="ns3:TaxCatchAll"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82931b-6036-484b-ad41-6810b26eb9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Etiquetas de imagen" ma:readOnly="false" ma:fieldId="{5cf76f15-5ced-4ddc-b409-7134ff3c332f}" ma:taxonomyMulti="true" ma:sspId="7ba65c96-85f3-4050-bcb1-c5e898dfc7fb"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7d3d6e7-89cb-4750-b948-5e984f176bb6" elementFormDefault="qualified">
    <xsd:import namespace="http://schemas.microsoft.com/office/2006/documentManagement/types"/>
    <xsd:import namespace="http://schemas.microsoft.com/office/infopath/2007/PartnerControls"/>
    <xsd:element name="SharedWithUsers" ma:index="13"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Detalles de uso compartido" ma:internalName="SharedWithDetails" ma:readOnly="true">
      <xsd:simpleType>
        <xsd:restriction base="dms:Note">
          <xsd:maxLength value="255"/>
        </xsd:restriction>
      </xsd:simpleType>
    </xsd:element>
    <xsd:element name="TaxCatchAll" ma:index="20" nillable="true" ma:displayName="Taxonomy Catch All Column" ma:hidden="true" ma:list="{9dfa8756-8f0c-4e49-8bb0-7f65aba9cf84}" ma:internalName="TaxCatchAll" ma:showField="CatchAllData" ma:web="e7d3d6e7-89cb-4750-b948-5e984f176bb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e7d3d6e7-89cb-4750-b948-5e984f176bb6" xsi:nil="true"/>
    <lcf76f155ced4ddcb4097134ff3c332f xmlns="4382931b-6036-484b-ad41-6810b26eb986">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8D4239CF-636B-4907-A4B8-9D5ACB36E6D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382931b-6036-484b-ad41-6810b26eb986"/>
    <ds:schemaRef ds:uri="e7d3d6e7-89cb-4750-b948-5e984f176bb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FF3A022-14CF-46D5-8131-E943E7D1100E}">
  <ds:schemaRefs>
    <ds:schemaRef ds:uri="http://schemas.microsoft.com/sharepoint/v3/contenttype/forms"/>
  </ds:schemaRefs>
</ds:datastoreItem>
</file>

<file path=customXml/itemProps3.xml><?xml version="1.0" encoding="utf-8"?>
<ds:datastoreItem xmlns:ds="http://schemas.openxmlformats.org/officeDocument/2006/customXml" ds:itemID="{40A28064-E7EB-471E-8ADB-894660FBB5BB}">
  <ds:schemaRefs>
    <ds:schemaRef ds:uri="http://schemas.microsoft.com/office/2006/metadata/properties"/>
    <ds:schemaRef ds:uri="http://schemas.microsoft.com/office/infopath/2007/PartnerControls"/>
    <ds:schemaRef ds:uri="e7d3d6e7-89cb-4750-b948-5e984f176bb6"/>
    <ds:schemaRef ds:uri="4382931b-6036-484b-ad41-6810b26eb986"/>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AUTOS  NOTA 322</vt:lpstr>
      <vt:lpstr>AUTOS NOTA 321</vt:lpstr>
      <vt:lpstr>AUTOS NOTA 324-478</vt:lpstr>
      <vt:lpstr>TASACION </vt:lpstr>
      <vt:lpstr>AUTOS NOTA 325</vt:lpstr>
      <vt:lpstr>CONCEPTO DE CONCILIACIÓN 330 </vt:lpstr>
      <vt:lpstr>CAMBIO DE CONTINGENCIA 423</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Camilo Andres Piñeros Lopez</cp:lastModifiedBy>
  <cp:revision/>
  <dcterms:created xsi:type="dcterms:W3CDTF">2020-12-07T14:41:17Z</dcterms:created>
  <dcterms:modified xsi:type="dcterms:W3CDTF">2025-02-12T22:18:41Z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43847">
    <vt:lpwstr>02092021143847;CE02653;0</vt:lpwstr>
  </property>
  <property fmtid="{D5CDD505-2E9C-101B-9397-08002B2CF9AE}" pid="20" name="OfficeDocumentSecurity_02092021143943">
    <vt:lpwstr>02092021143943;CE02653;0</vt:lpwstr>
  </property>
  <property fmtid="{D5CDD505-2E9C-101B-9397-08002B2CF9AE}" pid="21" name="OfficeDocumentSecurity_02092021144022">
    <vt:lpwstr>02092021144022;CE02653;0</vt:lpwstr>
  </property>
  <property fmtid="{D5CDD505-2E9C-101B-9397-08002B2CF9AE}" pid="22" name="MSIP_Label_863bc15e-e7bf-41c1-bdb3-03882d8a2e2c_Enabled">
    <vt:lpwstr>true</vt:lpwstr>
  </property>
  <property fmtid="{D5CDD505-2E9C-101B-9397-08002B2CF9AE}" pid="23" name="MSIP_Label_863bc15e-e7bf-41c1-bdb3-03882d8a2e2c_SetDate">
    <vt:lpwstr>2023-02-15T12:41:27Z</vt:lpwstr>
  </property>
  <property fmtid="{D5CDD505-2E9C-101B-9397-08002B2CF9AE}" pid="24" name="MSIP_Label_863bc15e-e7bf-41c1-bdb3-03882d8a2e2c_Method">
    <vt:lpwstr>Privileged</vt:lpwstr>
  </property>
  <property fmtid="{D5CDD505-2E9C-101B-9397-08002B2CF9AE}" pid="25" name="MSIP_Label_863bc15e-e7bf-41c1-bdb3-03882d8a2e2c_Name">
    <vt:lpwstr>863bc15e-e7bf-41c1-bdb3-03882d8a2e2c</vt:lpwstr>
  </property>
  <property fmtid="{D5CDD505-2E9C-101B-9397-08002B2CF9AE}" pid="26" name="MSIP_Label_863bc15e-e7bf-41c1-bdb3-03882d8a2e2c_SiteId">
    <vt:lpwstr>6e06e42d-6925-47c6-b9e7-9581c7ca302a</vt:lpwstr>
  </property>
  <property fmtid="{D5CDD505-2E9C-101B-9397-08002B2CF9AE}" pid="27" name="MSIP_Label_863bc15e-e7bf-41c1-bdb3-03882d8a2e2c_ActionId">
    <vt:lpwstr>ecc5e9df-e1db-4698-8463-abf3c56b12d7</vt:lpwstr>
  </property>
  <property fmtid="{D5CDD505-2E9C-101B-9397-08002B2CF9AE}" pid="28" name="MSIP_Label_863bc15e-e7bf-41c1-bdb3-03882d8a2e2c_ContentBits">
    <vt:lpwstr>1</vt:lpwstr>
  </property>
  <property fmtid="{D5CDD505-2E9C-101B-9397-08002B2CF9AE}" pid="29" name="ContentTypeId">
    <vt:lpwstr>0x0101002C92A54D8AB3014FADD0201C99992F62</vt:lpwstr>
  </property>
</Properties>
</file>