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JOHANA SIRLEY TRUJILLO RIVERA/"/>
    </mc:Choice>
  </mc:AlternateContent>
  <xr:revisionPtr revIDLastSave="0" documentId="8_{A9A9C286-091C-4EBC-96AE-DBA638E3E47B}" xr6:coauthVersionLast="47" xr6:coauthVersionMax="47" xr10:uidLastSave="{00000000-0000-0000-0000-000000000000}"/>
  <bookViews>
    <workbookView xWindow="-120" yWindow="-120" windowWidth="19440" windowHeight="1488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<sst xmlns="http://schemas.openxmlformats.org/spreadsheetml/2006/main" count="253" uniqueCount="188">
  <si>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</si>
  <si>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</si>
  <si>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</si>
  <si>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</si>
  <si>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</si>
  <si>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</si>
  <si>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</si>
  <si>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</si>
  <si>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</si>
  <si>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</si>
  <si>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</si>
  <si>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</si>
  <si>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</si>
  <si>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</si>
  <si>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</si>
  <si>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</si>
  <si>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</si>
  <si>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</si>
  <si>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</si>
  <si>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</si>
  <si>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</si>
  <si>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</si>
  <si>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</si>
  <si>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</si>
  <si>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</si>
  <si>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</si>
  <si>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</si>
  <si>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</si>
  <si>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</si>
  <si>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</si>
  <si>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</si>
  <si>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</si>
  <si>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</si>
  <si>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</si>
  <si>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</si>
  <si>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</si>
  <si>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</si>
  <si>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</si>
  <si>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</si>
  <si>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</si>
  <si>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</si>
  <si>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</si>
  <si>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</si>
  <si>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</si>
  <si>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</si>
  <si>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</si>
  <si>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</si>
  <si>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</si>
  <si>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</si>
  <si>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</si>
  <si>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</si>
  <si>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</si>
  <si>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</si>
  <si>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</si>
  <si>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</si>
  <si>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</si>
  <si>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</si>
  <si>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</si>
  <si>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</si>
  <si>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</si>
  <si>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</si>
  <si>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</si>
  <si>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</si>
  <si>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</si>
  <si>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</si>
  <si>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</si>
  <si>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</si>
  <si>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</si>
  <si>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</si>
  <si>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</si>
  <si>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</si>
  <si>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</si>
  <si>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</si>
  <si>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</si>
  <si>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</si>
  <si>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</si>
  <si>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</si>
  <si>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</si>
  <si>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</si>
  <si>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</si>
  <si>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</si>
  <si>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</si>
  <si>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</si>
  <si>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</si>
  <si>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</si>
  <si>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</si>
  <si>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</si>
  <si>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</si>
  <si>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</si>
  <si>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</si>
  <si>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</si>
  <si>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</si>
  <si>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</si>
  <si>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</si>
  <si>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</si>
  <si>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</si>
  <si>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</si>
  <si>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</si>
  <si>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</si>
  <si>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</si>
  <si>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</si>
  <si>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</si>
  <si>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</si>
  <si>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</si>
  <si>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</si>
  <si>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</si>
  <si>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</si>
  <si>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</si>
  <si>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</si>
  <si>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</si>
  <si>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</si>
  <si>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</si>
  <si>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</si>
  <si>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</si>
  <si>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</si>
  <si>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</si>
  <si>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</si>
  <si>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</si>
  <si>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</si>
  <si>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</si>
  <si>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</si>
  <si>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</si>
  <si>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</si>
  <si>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</si>
  <si>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</si>
  <si>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</si>
  <si>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</si>
  <si>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</si>
  <si>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</si>
  <si>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</si>
  <si>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</si>
  <si>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</si>
  <si>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</si>
  <si>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</si>
  <si>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</si>
  <si>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</si>
  <si>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</si>
  <si>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</si>
  <si>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</si>
  <si>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</si>
  <si>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</si>
  <si>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</si>
  <si>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</si>
  <si>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</si>
  <si>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</si>
  <si>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</si>
  <si>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</si>
  <si>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</si>
  <si>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</si>
  <si>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</si>
  <si>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</si>
  <si>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</si>
  <si>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</si>
  <si>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</si>
  <si>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</si>
  <si>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500064089002-2023-00534-00</t>
  </si>
  <si>
    <t>SEGUNDO (2°) PROMISCUO MUNICIPAL DE ACACIAS - META</t>
  </si>
  <si>
    <t>JAVIER HERNAN RODRIGUEZ PINTO Y ALLIANZ SEGUROS S.A.</t>
  </si>
  <si>
    <t>DAS-274</t>
  </si>
  <si>
    <t xml:space="preserve">JOHANA SIRLEY TRUJILLO RIVERA (VÍCTIMA); ALVARO SOTO SUAREZ (CONYUGE) </t>
  </si>
  <si>
    <t>JOHANA SIRLEY TRUJILLO RIVERA</t>
  </si>
  <si>
    <t>Casada</t>
  </si>
  <si>
    <t>JAVIER HERNAN RODRIGUEZ PINTO</t>
  </si>
  <si>
    <t>johanasir40@hotmail.com</t>
  </si>
  <si>
    <t>31 años</t>
  </si>
  <si>
    <t>N/A</t>
  </si>
  <si>
    <t>25 de octubre de 2022</t>
  </si>
  <si>
    <t>MZ R CASA 9 VILLA MANUELA (ACACIAS-META)</t>
  </si>
  <si>
    <t>1. El 25 de octubre de 2022 a las 07:00 a.m. aproximadamente en la Avenida 23 con Calle 29B de Acacias, se presentó un accidente de tránsito en el que se vio involucrada la señora Johana Sirley Trujillo en calidad de conductora de vehículo tipo motocicleta de placas MQE18F y el señor Javier Hernán Rodriguez Pinto, en calidad de conductor del vehículo de placas DAS-274.
2. Como consecuencia del accidente se efectuó el Informe Policial de Accidente de Tránsito No. A0001456860 en donde se determinó como HIPÓTESIS la número 157 al vehículo 1 de placas DAS274 especificada como: “no tener precaución".
3. Alega la demandante que como consecuencia del accidente de tránsito, presentó: Desviación del tabique nasal, Traumatismo superficial de la cabeza, Contusión del hombro y del brazo, Trauma craneano moderado, Trauma en región facial, Contusión en hombro derecho, y Herida del parpado y de la región periocular.
4. La señora JOHANA SIRLEY TRUJILLO RIVERA, asistió al Instituto Nacional de Medicina Legal y Ciencias Forenses, quienes emitieron Informe Pericial de Clínica Forense fechado del 31 de octubre de 2022, donde le fue ordenada una incapacidad médico legal PROVISIONAL de VEINTICINCO (25) DÍAS.
5. El 24 de abril de 2023, se emitió dictamen de pérdida de capacidad laboral con número de radicación 21315 por parte de la Junta de Calificación de invalidez del Meta,  a través del cual otorgó unl11.1%, con fecha de estructuración del 25 de octubre de 2022.</t>
  </si>
  <si>
    <t>Bachiller</t>
  </si>
  <si>
    <t>Información no disponible</t>
  </si>
  <si>
    <t>10 de mayo de 2024</t>
  </si>
  <si>
    <t>11 de abril de 2024</t>
  </si>
  <si>
    <t>09 de abril de 2024</t>
  </si>
  <si>
    <t>APJ32336- 120284056</t>
  </si>
  <si>
    <t>23038866/0</t>
  </si>
  <si>
    <t>03/01/2022 hasta las 24:00 horas del 02/01/2023.</t>
  </si>
  <si>
    <t>X</t>
  </si>
  <si>
    <t>Perjuicios morales</t>
  </si>
  <si>
    <t>Daño a la vida en relación</t>
  </si>
  <si>
    <t xml:space="preserve">Lucro Cesante </t>
  </si>
  <si>
    <t>Dañoa la vida de relación</t>
  </si>
  <si>
    <t>OK</t>
  </si>
  <si>
    <t>PROCEDER</t>
  </si>
  <si>
    <t>1. ARGUMENTOS DE DEFENSA FRENTE A LA CONTESTACIÓN DE LA DEMANDA:
1.1. INEXISTENCIA DE RESPONSABILIDAD A CARGO DE LOS DEMANDADOS COMO CONSECUENCIA DEL HECHO EXCLUSIVO DE LA VÍCTIMA.
1.2.INEXISTENCIA DE RESPONSABILIDAD A CARGO DE LOS DEMANDADOS POR LA FALTA DE ACREDITACIÓN DEL NEXO CAUSAL.
1.3. ANULACIÓN DE LA PRESUNCIÓN DE CULPA POR LA CONCURRENCIA DE ACTIVIDADES PELIGROSAS
1.4. REDUCCIÓN DE LA EVENTUAL INDEMNIZACIÓN COMO CONSECUENCIA DE LA INCIDENCIA DE LA CONDUCTA DE LA VÍCTIMA EN LA PRODUCCIÓN DEL DAÑO.
1.5. IMPROCEDENCIA DEL RECONOCIMIENTO DEL DAÑO MORAL POR TASACIÓN EXORBITANTE DEL PERJUICIO.
1.6. TASACIÓN EXORBITANTE DEL DAÑO A LA VIDA EN RELACIÓN E IMPROCEDENCIA DEL RECONOCIMIENTO DE ESTE CONCEPTO.
1.7. IMPROCEDENCIA DEL RECONOCIMIENTO DEL LUCRO CESANTE
1.8. GENÉRICA O INNOMINADA
2. EXCEPCIONES FRENTE AL CONTRATO DE SEGURO:
2.1. INEXISTENCIA DE OBLIGACIÓN DE INDEMNIZAR POR INCUMPLIMIENTO DE LAS CARGAS DEL ARTÍCULO 1077 DEL CÓDIGO DE COMERCIO.
2.2. RIESGOS EXPRESAMENTE EXCLUIDOS EN LA PÓLIZA DE SEGURO DE AUTOMÓVILES INDIVIDUAL LIVIANOS PARTICULARES No. 023038866 / 0.
2.3. CARÁCTER MERAMENTE INDEMNIZATORIO QUE REVISTEN LOS CONTRATOS DE SEGUROS.
2.4.  PRESCRIPCIÓN DE LAS ACCIONES DERIVADAS DEL CONTRATO DE SEGURO.
2.5. EN CUALQUIER CASO, DE NINGUNA FORMA SE PODRÁ EXCEDER EL LÍMITE DEL VALOR ASEGURADO EN LA PÓLIZA No. 023038866/0.
2.6. DISPONIBILIDAD DE LA SUMA ASEGURADA
2.7. GENÉRICA O INNOMINADA</t>
  </si>
  <si>
    <t>Como liquidación objetiva de perjuicios se llegó a $46.850.431. Lo anterior, con base en los siguientes fundamentos jurídicos: 
1. Perjuicios morales: Se tomó como daño moral la suma de $15.000.000 para la víctima directa, la señora JOHANA SIRLEY TRUJILLO, y el monto de $15.000.000 para su conyugué, el señor ALVARO SOTO SUAREZ.  Este valor se fijó teniendo en cuenta que la jurisprudencia de la Corte Suprema de Justicia (Sentencia del 23/05/2018, MP: Aroldo Wilson Quiroz) ha establecido que en caso de daños permanentes con comprobada trascendencia en la vida de la víctima constituyen fundamento para el reconocimiento de esta tipología de daño, así como de acuerdo con la valoración médica de daños corporales efectuada por parte de JPS CONSULTORES S.A.S., a través de la cual se determinó una calificación PCL estimada según valoración documental del 11.1%. 
2. Daño a la vida en relación: Se tomó como daño a la vida en relación la suma de $12.000.000 para la víctima directa, la señora JOHANA SIRLEY TRUJILLO, y el monto de $12.000.000 para su conyuge, el señor ALVARO SOTO SUAREZ. Lo anterior, teniendo en cuenta la valoración médica de daños corporales efectuada por parte de JPS CONSULTORES S.A.S., a través de la cual se determinó una calificación PCL estimada según valoración documental del 11.1%.  En aplicación del criterio de proporcionalidad de acuerdo con lo expuesto y en atención al criterio jurisprudencial de la Corte Suprema de Justicia (Sentencia del 12/11/2019, Rad: 73001-31-03-002-2009-00114-01), en la que se ha cuantificado el daño a la vida en relación en 50 S.M.M.L.V.  cuando se presentan lesiones que superan el 50 % de pérdida de capacidad laboral.
3. Lucro cesante: No se reconocerá  la suma pretendida por concepto de lucro cesante, toda vez que a partir de las documentales arrimadas por el extremo actor al proceso, no se logró soportar una relación laboral de la cual se ocasionara una ganancia o ingreso monetario de carácter fijo. No obstante, teniendo en cuenta que, si bien no acreditaron los ingresos devengados, lo cierto es que siguiendo los criterios jurisprudenciales de la Corte Suprema de Justicia se tendrán en cuenta la suma de 1 SMLMV a la fecha del accidente, para el cálculo del lucro cesante, de la siguiente manera: (i) En favor de la señora JOHANA SIRLEY TRUJILLO, por concepto de lucro cesante consolidado, la suma de  $3.551.951,19. (ii) En favor de la señora JOHANA SIRLEY TRUJILLO, por concepto de lucro cesante futuro, la suma de  $36.148.910,49.
4. Frente al deducible, para el caso que nos ocupa no aplica deducible frente al amparo de RCE.
5. Teniendo en cuenta lo consignado en el IPAT frente a la responsabilidad atribuida a ambos vehículos, partiendo de la liquidación de $93.700.861 ante la concurrencia de culpas, aplicada la participación en el resultado del 50% atribuible a la demandante, arrojando una cifra de $46.850.430.</t>
  </si>
  <si>
    <t>La contingencia se califica como PROBABLE, toda vez que a través de Informe Policial de Accidente de Tránsito No. A0001456860 se concluyó como hipótesis atribuible al vehículo asegurado y al tercero involucrado, la codificada con el No. 157 con la anotación “Falta de precaución (...) para ambos vehículos", configurando la patente concurrencia de culpas.
Lo primero que debe tomarse en consideración es que la Póliza Seguro de Automóviles Individual Livianos Particulares No. 023038866/0, cuyo asegurado es el señor Javier Hernán Rodríguez Pinto, presta cobertura material y temporal de conformidad con los hechos y pretensiones expuestas en el líbelo de la demanda. Frente a la cobertura temporal, se precisa señalar que la ocurrencia del accidente de tránsito (25 de octubre de 2022) se encuentra dentro de la limitación temporal de la Póliza en mención, comprendida desde el 03 de enero de 2022 hasta el 02 de enero de 2023, bajo la modalidad de ocurrencia. Aunado a ello, presta cobertura material en tanto ampara la Responsabilidad Civil Extracontractual, pretensión que se le endilga al extremo pasivo. 
Por otro lado, frente a la responsabilidad del asegurado, debe mencionarse que conforme con el Informe Policial de Accidente de Tránsito No. A0001456860, se imputó como hipótesis del accidente acaecido el 25 de octubre de 2022, la No. 157 con la anotación“Falta de precaución”, atribuible a ambos vehículos involucrados, el señor JAVIER HERNAN RODRIGUEZ PINTO en calidad de conductor del vehículo de placas DAS-274 y la señora JOHANA SIRLEY TRUJILLO RIVERA, en calidad de conductora del vehículo tipo motocicleta de placas MQE-18F. Demarcando la concurrencia de culpas en la producción del accidente dentro del cual la demandante alega haber presentado lesiones estimadas en una pérdida de capacidad laboral del 11,1% conforme con el Dictamen de la Junta Regional de Calificación. Situación que conlleva a inferir que la responsabilidad recae sobre el asegurado al menos en un 50%.
Lo anterior, sin perjuicio del carácter contingente del proceso.</t>
  </si>
  <si>
    <t>conforme con el Informe Policial de Accidente de Tránsito No. A0001456860, se imputó como hipótesis del accidente acaecido el 25 de octubre de 2022, la No. 157 con la anotación“Falta de precaución”, atribuible a ambos vehículos involucrados, el señor JAVIER HERNAN RODRIGUEZ PINTO en calidad de conductor del vehículo de placas DAS-274 y la señora JOHANA SIRLEY TRUJILLO RIVERA, en calidad de conductora del vehículo tipo motocicleta de placas MQE-18F. Demarcando la concurrencia de culpas en la producción del accidente dentro del cual la demandante alega haber presentado lesiones estimadas en una pérdida de capacidad laboral del 11,1% conforme con el Dictamen de la Junta Regional de Calificación. Situación que conlleva a inferir que la responsabilidad recae sobre el asegurado al menos en un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</si>
</sst>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1" xfId="0" applyBorder="1" applyAlignment="1">
      <alignment vertical="top"/>
    </xf>
    <xf numFmtId="49" fontId="0" fillId="0" borderId="2" xfId="0" applyNumberFormat="1" applyBorder="1" applyAlignment="1">
      <alignment vertical="top"/>
    </xf>
    <xf numFmtId="49" fontId="0" fillId="0" borderId="3" xfId="0" applyNumberFormat="1" applyBorder="1" applyAlignment="1">
      <alignment vertical="top"/>
    </xf>
    <xf numFmtId="0" fontId="2" fillId="7" borderId="1" xfId="0" applyFont="1" applyFill="1" applyBorder="1" applyAlignment="1">
      <alignment vertical="top" wrapText="1"/>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7" fillId="0" borderId="1" xfId="3" applyBorder="1" applyAlignment="1">
      <alignment vertical="top" wrapText="1"/>
    </xf>
    <xf numFmtId="49" fontId="0" fillId="0" borderId="1" xfId="1" applyNumberFormat="1" applyFont="1" applyBorder="1" applyAlignment="1">
      <alignmen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88</xdr:row>
      <xdr:rowOff>10537</xdr:rowOff>
    </xdr:to>
    <xdr:pic>
      <xdr:nvPicPr>
        <xdr:cNvPr id="2" name="Imagen 1">
          <a:extLst>
            <a:ext uri="{FF2B5EF4-FFF2-40B4-BE49-F238E27FC236}">
              <a16:creationId xmlns:a16="http://schemas.microsoft.com/office/drawing/2014/main" id="{B562171F-80CD-D686-7BBE-170D4EDD2AF0}"/>
            </a:ext>
          </a:extLst>
        </xdr:cNvPr>
        <xdr:cNvPicPr>
          <a:picLocks noChangeAspect="1"/>
        </xdr:cNvPicPr>
      </xdr:nvPicPr>
      <xdr:blipFill>
        <a:blip xmlns:r="http://schemas.openxmlformats.org/officeDocument/2006/relationships" r:embed="rId1"/>
        <a:stretch>
          <a:fillRect/>
        </a:stretch>
      </xdr:blipFill>
      <xdr:spPr>
        <a:xfrm>
          <a:off x="0" y="9582150"/>
          <a:ext cx="11430000" cy="7249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hanasir40@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3" zoomScale="80" zoomScaleNormal="80" workbookViewId="0">
      <selection activeCell="B14" sqref="B14"/>
    </sheetView>
  </sheetViews>
  <sheetFormatPr baseColWidth="10" defaultColWidth="0" defaultRowHeight="14.6" x14ac:dyDescent="0.4"/>
  <cols>
    <col min="1" max="1" width="53.4609375" style="8" customWidth="1"/>
    <col min="2" max="2" width="55.3046875" style="8" customWidth="1"/>
    <col min="3" max="3" width="19.3046875" style="8" customWidth="1"/>
    <col min="4" max="16384" width="11.4609375" style="2" hidden="1"/>
  </cols>
  <sheetData>
    <row r="1" spans="1:3" ht="18.45" x14ac:dyDescent="0.4">
      <c r="A1" s="43" t="s">
        <v>0</v>
      </c>
      <c r="B1" s="43"/>
      <c r="C1" s="43"/>
    </row>
    <row r="2" spans="1:3" x14ac:dyDescent="0.4">
      <c r="A2" s="5" t="s">
        <v>1</v>
      </c>
      <c r="B2" s="47" t="s">
        <v>155</v>
      </c>
      <c r="C2" s="48"/>
    </row>
    <row r="3" spans="1:3" x14ac:dyDescent="0.4">
      <c r="A3" s="5" t="s">
        <v>2</v>
      </c>
      <c r="B3" s="44" t="s">
        <v>156</v>
      </c>
      <c r="C3" s="45"/>
    </row>
    <row r="4" spans="1:3" x14ac:dyDescent="0.4">
      <c r="A4" s="5" t="s">
        <v>3</v>
      </c>
      <c r="B4" s="44" t="s">
        <v>157</v>
      </c>
      <c r="C4" s="45"/>
    </row>
    <row r="5" spans="1:3" ht="31.5" customHeight="1" x14ac:dyDescent="0.4">
      <c r="A5" s="5" t="s">
        <v>4</v>
      </c>
      <c r="B5" s="44" t="s">
        <v>159</v>
      </c>
      <c r="C5" s="45"/>
    </row>
    <row r="6" spans="1:3" x14ac:dyDescent="0.4">
      <c r="A6" s="5" t="s">
        <v>5</v>
      </c>
      <c r="B6" s="46" t="s">
        <v>120</v>
      </c>
      <c r="C6" s="46"/>
    </row>
    <row r="7" spans="1:3" x14ac:dyDescent="0.4">
      <c r="A7" s="27" t="s">
        <v>6</v>
      </c>
      <c r="B7" s="44" t="s">
        <v>122</v>
      </c>
      <c r="C7" s="45"/>
    </row>
    <row r="8" spans="1:3" ht="35.5" customHeight="1" x14ac:dyDescent="0.4">
      <c r="A8" s="27" t="s">
        <v>136</v>
      </c>
      <c r="B8" s="46" t="s">
        <v>160</v>
      </c>
      <c r="C8" s="46"/>
    </row>
    <row r="9" spans="1:3" x14ac:dyDescent="0.4">
      <c r="A9" s="27" t="s">
        <v>130</v>
      </c>
      <c r="B9" s="46">
        <v>1030601836</v>
      </c>
      <c r="C9" s="46"/>
    </row>
    <row r="10" spans="1:3" x14ac:dyDescent="0.4">
      <c r="A10" s="27" t="s">
        <v>7</v>
      </c>
      <c r="B10" s="11" t="s">
        <v>167</v>
      </c>
      <c r="C10" s="11"/>
    </row>
    <row r="11" spans="1:3" ht="30" customHeight="1" x14ac:dyDescent="0.4">
      <c r="A11" s="28" t="s">
        <v>8</v>
      </c>
      <c r="B11" s="11">
        <v>3156382991</v>
      </c>
      <c r="C11" s="11"/>
    </row>
    <row r="12" spans="1:3" ht="30" customHeight="1" x14ac:dyDescent="0.4">
      <c r="A12" s="5" t="s">
        <v>9</v>
      </c>
      <c r="B12" s="53" t="s">
        <v>163</v>
      </c>
      <c r="C12" s="11"/>
    </row>
    <row r="13" spans="1:3" x14ac:dyDescent="0.4">
      <c r="A13" s="5" t="s">
        <v>10</v>
      </c>
      <c r="B13" s="46" t="s">
        <v>161</v>
      </c>
      <c r="C13" s="46"/>
    </row>
    <row r="14" spans="1:3" x14ac:dyDescent="0.4">
      <c r="A14" s="5" t="s">
        <v>11</v>
      </c>
      <c r="B14" s="50">
        <v>33500</v>
      </c>
      <c r="C14" s="46"/>
    </row>
    <row r="15" spans="1:3" x14ac:dyDescent="0.4">
      <c r="A15" s="5" t="s">
        <v>143</v>
      </c>
      <c r="B15" s="46" t="s">
        <v>164</v>
      </c>
      <c r="C15" s="46"/>
    </row>
    <row r="16" spans="1:3" x14ac:dyDescent="0.4">
      <c r="A16" s="5" t="s">
        <v>12</v>
      </c>
      <c r="B16" s="46" t="s">
        <v>165</v>
      </c>
      <c r="C16" s="46"/>
    </row>
    <row r="17" spans="1:3" ht="15" customHeight="1" x14ac:dyDescent="0.4">
      <c r="A17" s="5" t="s">
        <v>13</v>
      </c>
      <c r="B17" s="11" t="s">
        <v>103</v>
      </c>
      <c r="C17" s="11"/>
    </row>
    <row r="18" spans="1:3" x14ac:dyDescent="0.4">
      <c r="A18" s="5" t="s">
        <v>15</v>
      </c>
      <c r="B18" s="46" t="s">
        <v>169</v>
      </c>
      <c r="C18" s="46"/>
    </row>
    <row r="19" spans="1:3" ht="18.75" customHeight="1" x14ac:dyDescent="0.4">
      <c r="A19" s="5" t="s">
        <v>16</v>
      </c>
      <c r="B19" s="46" t="s">
        <v>165</v>
      </c>
      <c r="C19" s="46"/>
    </row>
    <row r="20" spans="1:3" x14ac:dyDescent="0.4">
      <c r="A20" s="5" t="s">
        <v>131</v>
      </c>
      <c r="B20" s="54">
        <v>1</v>
      </c>
      <c r="C20" s="54"/>
    </row>
    <row r="21" spans="1:3" ht="17.25" customHeight="1" x14ac:dyDescent="0.4">
      <c r="A21" s="5" t="s">
        <v>17</v>
      </c>
      <c r="B21" s="11" t="s">
        <v>18</v>
      </c>
      <c r="C21" s="11"/>
    </row>
    <row r="22" spans="1:3" x14ac:dyDescent="0.4">
      <c r="A22" s="27" t="s">
        <v>19</v>
      </c>
      <c r="B22" s="14" t="s">
        <v>166</v>
      </c>
      <c r="C22" s="14"/>
    </row>
    <row r="23" spans="1:3" x14ac:dyDescent="0.4">
      <c r="A23" s="27" t="s">
        <v>20</v>
      </c>
      <c r="B23" s="46" t="s">
        <v>165</v>
      </c>
      <c r="C23" s="46"/>
    </row>
    <row r="24" spans="1:3" x14ac:dyDescent="0.4">
      <c r="A24" s="27" t="s">
        <v>21</v>
      </c>
      <c r="B24" s="46" t="s">
        <v>165</v>
      </c>
      <c r="C24" s="46"/>
    </row>
    <row r="25" spans="1:3" ht="87" customHeight="1" x14ac:dyDescent="0.4">
      <c r="A25" s="49" t="s">
        <v>145</v>
      </c>
      <c r="B25" s="14" t="s">
        <v>168</v>
      </c>
      <c r="C25" s="15"/>
    </row>
    <row r="26" spans="1:3" ht="4" customHeight="1" x14ac:dyDescent="0.4">
      <c r="A26" s="49"/>
      <c r="B26" s="15"/>
      <c r="C26" s="15"/>
    </row>
    <row r="27" spans="1:3" ht="3.75" customHeight="1" x14ac:dyDescent="0.4">
      <c r="A27" s="49"/>
      <c r="B27" s="15"/>
      <c r="C27" s="15"/>
    </row>
    <row r="28" spans="1:3" x14ac:dyDescent="0.4">
      <c r="A28" s="27" t="s">
        <v>23</v>
      </c>
      <c r="B28" s="15" t="s">
        <v>162</v>
      </c>
      <c r="C28" s="15"/>
    </row>
    <row r="29" spans="1:3" x14ac:dyDescent="0.4">
      <c r="A29" s="27" t="s">
        <v>24</v>
      </c>
      <c r="B29" s="46">
        <v>1121416319</v>
      </c>
      <c r="C29" s="46"/>
    </row>
    <row r="30" spans="1:3" x14ac:dyDescent="0.4">
      <c r="A30" s="27" t="s">
        <v>25</v>
      </c>
      <c r="B30" s="15" t="s">
        <v>158</v>
      </c>
      <c r="C30" s="15"/>
    </row>
    <row r="31" spans="1:3" x14ac:dyDescent="0.4">
      <c r="A31" s="27" t="s">
        <v>132</v>
      </c>
      <c r="B31" s="15" t="s">
        <v>170</v>
      </c>
      <c r="C31" s="15"/>
    </row>
    <row r="32" spans="1:3" x14ac:dyDescent="0.4">
      <c r="A32" s="27" t="s">
        <v>26</v>
      </c>
      <c r="B32" s="51" t="s">
        <v>172</v>
      </c>
      <c r="C32" s="52"/>
    </row>
    <row r="33" spans="1:3" x14ac:dyDescent="0.4">
      <c r="A33" s="5" t="s">
        <v>27</v>
      </c>
      <c r="B33" s="50" t="s">
        <v>173</v>
      </c>
      <c r="C33" s="50"/>
    </row>
    <row r="34" spans="1:3" ht="43.75" x14ac:dyDescent="0.4">
      <c r="A34" s="5" t="s">
        <v>133</v>
      </c>
      <c r="B34" s="50" t="s">
        <v>171</v>
      </c>
      <c r="C34" s="46"/>
    </row>
    <row r="37" spans="1:3" ht="15" customHeight="1" x14ac:dyDescent="0.4"/>
    <row r="38" spans="1:3" ht="15" customHeight="1" x14ac:dyDescent="0.4"/>
    <row r="45" spans="1:3" ht="15" customHeight="1" x14ac:dyDescent="0.4"/>
    <row r="50" spans="6:6" ht="18" customHeight="1" x14ac:dyDescent="0.4"/>
    <row r="53" spans="6:6" x14ac:dyDescent="0.4">
      <c r="F53" s="4"/>
    </row>
    <row r="54" spans="6:6" x14ac:dyDescent="0.4">
      <c r="F54" s="4"/>
    </row>
    <row r="55" spans="6:6" x14ac:dyDescent="0.4">
      <c r="F55" s="4"/>
    </row>
    <row r="66" ht="36" customHeight="1" x14ac:dyDescent="0.4"/>
    <row r="78" ht="33.75" customHeight="1" x14ac:dyDescent="0.4"/>
    <row r="79" ht="33.75" customHeight="1" x14ac:dyDescent="0.4"/>
    <row r="80" ht="33.75" customHeight="1" x14ac:dyDescent="0.4"/>
  </sheetData>
  <dataConsolidate/>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opLeftCell="A44" workbookViewId="0">
      <selection activeCell="A51" sqref="A51"/>
    </sheetView>
  </sheetViews>
  <sheetFormatPr baseColWidth="10" defaultColWidth="0" defaultRowHeight="14.6" x14ac:dyDescent="0.4"/>
  <cols>
    <col min="1" max="1" width="49.69140625" customWidth="1"/>
    <col min="2" max="2" width="31.4609375" customWidth="1"/>
    <col min="3" max="3" width="90.3046875" customWidth="1"/>
    <col min="4" max="16384" width="11.4609375" hidden="1"/>
  </cols>
  <sheetData>
    <row r="1" spans="1:3" ht="18.45" x14ac:dyDescent="0.4">
      <c r="A1" s="75" t="s">
        <v>28</v>
      </c>
      <c r="B1" s="75"/>
      <c r="C1" s="75"/>
    </row>
    <row r="2" spans="1:3" ht="15.75" customHeight="1" x14ac:dyDescent="0.4">
      <c r="A2" s="20" t="s">
        <v>29</v>
      </c>
      <c r="B2" s="65" t="s">
        <v>174</v>
      </c>
      <c r="C2" s="66"/>
    </row>
    <row r="3" spans="1:3" s="2" customFormat="1" x14ac:dyDescent="0.4">
      <c r="A3" s="5" t="s">
        <v>1</v>
      </c>
      <c r="B3" s="61" t="str">
        <f>'AUTOS  NOTA 322'!B2:C2</f>
        <v>500064089002-2023-00534-00</v>
      </c>
      <c r="C3" s="61"/>
    </row>
    <row r="4" spans="1:3" s="2" customFormat="1" x14ac:dyDescent="0.4">
      <c r="A4" s="5" t="s">
        <v>2</v>
      </c>
      <c r="B4" s="61" t="str">
        <f>'AUTOS  NOTA 322'!B3:C3</f>
        <v>SEGUNDO (2°) PROMISCUO MUNICIPAL DE ACACIAS - META</v>
      </c>
      <c r="C4" s="61"/>
    </row>
    <row r="5" spans="1:3" s="2" customFormat="1" x14ac:dyDescent="0.4">
      <c r="A5" s="5" t="s">
        <v>3</v>
      </c>
      <c r="B5" s="61" t="str">
        <f>'AUTOS  NOTA 322'!B4:C4</f>
        <v>JAVIER HERNAN RODRIGUEZ PINTO Y ALLIANZ SEGUROS S.A.</v>
      </c>
      <c r="C5" s="61"/>
    </row>
    <row r="6" spans="1:3" s="2" customFormat="1" x14ac:dyDescent="0.4">
      <c r="A6" s="5" t="s">
        <v>4</v>
      </c>
      <c r="B6" s="61" t="str">
        <f>'AUTOS  NOTA 322'!B5:C5</f>
        <v xml:space="preserve">JOHANA SIRLEY TRUJILLO RIVERA (VÍCTIMA); ALVARO SOTO SUAREZ (CONYUGE) </v>
      </c>
      <c r="C6" s="61"/>
    </row>
    <row r="7" spans="1:3" s="2" customFormat="1" x14ac:dyDescent="0.4">
      <c r="A7" s="5" t="s">
        <v>5</v>
      </c>
      <c r="B7" s="61" t="str">
        <f>'AUTOS  NOTA 322'!B6:C6</f>
        <v>DEMANDA DIRECTA</v>
      </c>
      <c r="C7" s="61"/>
    </row>
    <row r="8" spans="1:3" s="2" customFormat="1" x14ac:dyDescent="0.4">
      <c r="A8" s="30" t="s">
        <v>117</v>
      </c>
      <c r="B8" s="61" t="str">
        <f>'AUTOS  NOTA 322'!B7:C8</f>
        <v>JOHANA SIRLEY TRUJILLO RIVERA</v>
      </c>
      <c r="C8" s="61"/>
    </row>
    <row r="9" spans="1:3" x14ac:dyDescent="0.4">
      <c r="A9" s="20" t="s">
        <v>30</v>
      </c>
      <c r="B9" s="61" t="s">
        <v>175</v>
      </c>
      <c r="C9" s="61"/>
    </row>
    <row r="10" spans="1:3" x14ac:dyDescent="0.4">
      <c r="A10" s="20" t="s">
        <v>22</v>
      </c>
      <c r="B10" s="61" t="s">
        <v>151</v>
      </c>
      <c r="C10" s="61"/>
    </row>
    <row r="11" spans="1:3" x14ac:dyDescent="0.4">
      <c r="A11" s="20" t="s">
        <v>31</v>
      </c>
      <c r="B11" s="57">
        <v>4000000000</v>
      </c>
      <c r="C11" s="58"/>
    </row>
    <row r="12" spans="1:3" x14ac:dyDescent="0.4">
      <c r="A12" s="20" t="s">
        <v>135</v>
      </c>
      <c r="B12" s="57">
        <v>0</v>
      </c>
      <c r="C12" s="58"/>
    </row>
    <row r="13" spans="1:3" x14ac:dyDescent="0.4">
      <c r="A13" s="20" t="s">
        <v>32</v>
      </c>
      <c r="B13" s="76"/>
      <c r="C13" s="77"/>
    </row>
    <row r="14" spans="1:3" x14ac:dyDescent="0.4">
      <c r="A14" s="20" t="s">
        <v>33</v>
      </c>
      <c r="B14" s="78" t="s">
        <v>176</v>
      </c>
      <c r="C14" s="61"/>
    </row>
    <row r="15" spans="1:3" x14ac:dyDescent="0.4">
      <c r="A15" s="20" t="s">
        <v>34</v>
      </c>
      <c r="B15" s="61" t="s">
        <v>35</v>
      </c>
      <c r="C15" s="61"/>
    </row>
    <row r="16" spans="1:3" x14ac:dyDescent="0.4">
      <c r="A16" s="20" t="s">
        <v>36</v>
      </c>
      <c r="B16" s="61" t="s">
        <v>35</v>
      </c>
      <c r="C16" s="61"/>
    </row>
    <row r="17" spans="1:3" x14ac:dyDescent="0.4">
      <c r="A17" s="62" t="s">
        <v>37</v>
      </c>
      <c r="B17" s="61"/>
      <c r="C17" s="61"/>
    </row>
    <row r="18" spans="1:3" x14ac:dyDescent="0.4">
      <c r="A18" s="63"/>
      <c r="B18" s="10" t="s">
        <v>39</v>
      </c>
      <c r="C18" s="10" t="s">
        <v>40</v>
      </c>
    </row>
    <row r="19" spans="1:3" x14ac:dyDescent="0.4">
      <c r="A19" s="63"/>
      <c r="B19" s="6" t="s">
        <v>142</v>
      </c>
      <c r="C19" s="6"/>
    </row>
    <row r="20" spans="1:3" x14ac:dyDescent="0.4">
      <c r="A20" s="63"/>
      <c r="B20" s="6"/>
      <c r="C20" s="6"/>
    </row>
    <row r="21" spans="1:3" x14ac:dyDescent="0.4">
      <c r="A21" s="64"/>
      <c r="B21" s="6"/>
      <c r="C21" s="6"/>
    </row>
    <row r="22" spans="1:3" x14ac:dyDescent="0.4">
      <c r="A22" s="20" t="s">
        <v>41</v>
      </c>
      <c r="B22" s="61" t="s">
        <v>45</v>
      </c>
      <c r="C22" s="61"/>
    </row>
    <row r="23" spans="1:3" x14ac:dyDescent="0.4">
      <c r="A23" s="20" t="s">
        <v>42</v>
      </c>
      <c r="B23" s="65" t="s">
        <v>45</v>
      </c>
      <c r="C23" s="66"/>
    </row>
    <row r="24" spans="1:3" x14ac:dyDescent="0.4">
      <c r="A24" s="20" t="s">
        <v>43</v>
      </c>
      <c r="B24" s="61" t="s">
        <v>106</v>
      </c>
      <c r="C24" s="61"/>
    </row>
    <row r="25" spans="1:3" x14ac:dyDescent="0.4">
      <c r="A25" s="20" t="s">
        <v>44</v>
      </c>
      <c r="B25" s="61" t="s">
        <v>35</v>
      </c>
      <c r="C25" s="61"/>
    </row>
    <row r="26" spans="1:3" x14ac:dyDescent="0.4">
      <c r="A26" s="20" t="s">
        <v>46</v>
      </c>
      <c r="B26" s="61">
        <v>8000000000</v>
      </c>
      <c r="C26" s="61"/>
    </row>
    <row r="27" spans="1:3" x14ac:dyDescent="0.4">
      <c r="A27" s="19" t="s">
        <v>47</v>
      </c>
      <c r="B27" s="61" t="s">
        <v>45</v>
      </c>
      <c r="C27" s="61"/>
    </row>
    <row r="28" spans="1:3" x14ac:dyDescent="0.4">
      <c r="A28" s="67" t="s">
        <v>48</v>
      </c>
      <c r="B28" s="67"/>
      <c r="C28" s="67"/>
    </row>
    <row r="29" spans="1:3" x14ac:dyDescent="0.4">
      <c r="A29" s="59" t="s">
        <v>49</v>
      </c>
      <c r="B29" s="60"/>
      <c r="C29" s="11" t="s">
        <v>177</v>
      </c>
    </row>
    <row r="30" spans="1:3" x14ac:dyDescent="0.4">
      <c r="A30" s="59" t="s">
        <v>50</v>
      </c>
      <c r="B30" s="60"/>
      <c r="C30" s="11" t="s">
        <v>177</v>
      </c>
    </row>
    <row r="31" spans="1:3" x14ac:dyDescent="0.4">
      <c r="A31" s="59" t="s">
        <v>51</v>
      </c>
      <c r="B31" s="60"/>
      <c r="C31" s="12" t="s">
        <v>177</v>
      </c>
    </row>
    <row r="32" spans="1:3" x14ac:dyDescent="0.4">
      <c r="A32" s="59" t="s">
        <v>52</v>
      </c>
      <c r="B32" s="60"/>
      <c r="C32" s="11" t="s">
        <v>177</v>
      </c>
    </row>
    <row r="33" spans="1:3" x14ac:dyDescent="0.4">
      <c r="A33" s="59" t="s">
        <v>53</v>
      </c>
      <c r="B33" s="60"/>
      <c r="C33" s="11"/>
    </row>
    <row r="34" spans="1:3" x14ac:dyDescent="0.4">
      <c r="A34" s="59" t="s">
        <v>54</v>
      </c>
      <c r="B34" s="60"/>
      <c r="C34" s="13"/>
    </row>
    <row r="35" spans="1:3" x14ac:dyDescent="0.4">
      <c r="A35" s="55" t="s">
        <v>55</v>
      </c>
      <c r="B35" s="56"/>
      <c r="C35" s="14"/>
    </row>
    <row r="36" spans="1:3" x14ac:dyDescent="0.4">
      <c r="A36" s="55" t="s">
        <v>56</v>
      </c>
      <c r="B36" s="56"/>
      <c r="C36" s="15"/>
    </row>
    <row r="37" spans="1:3" x14ac:dyDescent="0.4">
      <c r="A37" s="68" t="s">
        <v>57</v>
      </c>
      <c r="B37" s="69"/>
      <c r="C37" s="15"/>
    </row>
    <row r="38" spans="1:3" x14ac:dyDescent="0.4">
      <c r="A38" s="70"/>
      <c r="B38" s="71"/>
      <c r="C38" s="15"/>
    </row>
    <row r="39" spans="1:3" x14ac:dyDescent="0.4">
      <c r="A39" s="72"/>
      <c r="B39" s="73"/>
      <c r="C39" s="15"/>
    </row>
    <row r="40" spans="1:3" x14ac:dyDescent="0.4">
      <c r="A40" s="74" t="s">
        <v>58</v>
      </c>
      <c r="B40" s="74"/>
      <c r="C40" s="74"/>
    </row>
    <row r="41" spans="1:3" x14ac:dyDescent="0.4">
      <c r="A41" s="17" t="s">
        <v>59</v>
      </c>
      <c r="B41" s="18"/>
      <c r="C41" s="15"/>
    </row>
    <row r="42" spans="1:3" x14ac:dyDescent="0.4">
      <c r="A42" s="55" t="s">
        <v>60</v>
      </c>
      <c r="B42" s="56"/>
      <c r="C42" s="15"/>
    </row>
    <row r="43" spans="1:3" x14ac:dyDescent="0.4">
      <c r="A43" s="55" t="s">
        <v>61</v>
      </c>
      <c r="B43" s="56"/>
      <c r="C43" s="15"/>
    </row>
    <row r="44" spans="1:3" x14ac:dyDescent="0.4">
      <c r="A44" s="17" t="s">
        <v>62</v>
      </c>
      <c r="B44" s="18"/>
      <c r="C44" s="15"/>
    </row>
    <row r="45" spans="1:3" x14ac:dyDescent="0.4">
      <c r="A45" s="17" t="s">
        <v>63</v>
      </c>
      <c r="B45" s="18"/>
      <c r="C45" s="15"/>
    </row>
    <row r="46" spans="1:3" x14ac:dyDescent="0.4">
      <c r="A46" s="55" t="s">
        <v>64</v>
      </c>
      <c r="B46" s="56"/>
      <c r="C46" s="15"/>
    </row>
    <row r="47" spans="1:3" x14ac:dyDescent="0.4">
      <c r="A47" s="17" t="s">
        <v>65</v>
      </c>
      <c r="B47" s="16"/>
      <c r="C47" s="15"/>
    </row>
    <row r="48" spans="1:3" x14ac:dyDescent="0.4">
      <c r="A48" s="55" t="s">
        <v>66</v>
      </c>
      <c r="B48" s="56"/>
      <c r="C48" s="15"/>
    </row>
    <row r="49" spans="1:3" x14ac:dyDescent="0.4">
      <c r="A49" s="55" t="s">
        <v>67</v>
      </c>
      <c r="B49" s="56"/>
      <c r="C49" s="15"/>
    </row>
    <row r="50" spans="1:3" x14ac:dyDescent="0.4">
      <c r="A50" s="55" t="s">
        <v>57</v>
      </c>
      <c r="B50" s="56"/>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opLeftCell="A19" zoomScale="115" zoomScaleNormal="115" workbookViewId="0">
      <selection activeCell="B19" sqref="B19:C19"/>
    </sheetView>
  </sheetViews>
  <sheetFormatPr baseColWidth="10" defaultColWidth="0" defaultRowHeight="14.6" x14ac:dyDescent="0.4"/>
  <cols>
    <col min="1" max="1" width="41.69140625" customWidth="1"/>
    <col min="2" max="2" width="35.3046875" customWidth="1"/>
    <col min="3" max="3" width="54.69140625" customWidth="1"/>
    <col min="4" max="8" width="11.4609375" hidden="1" customWidth="1"/>
    <col min="9" max="9" width="12" hidden="1" customWidth="1"/>
    <col min="10" max="16384" width="11.4609375" hidden="1"/>
  </cols>
  <sheetData>
    <row r="1" spans="1:9" ht="18.45" x14ac:dyDescent="0.4">
      <c r="A1" s="75" t="s">
        <v>68</v>
      </c>
      <c r="B1" s="75"/>
      <c r="C1" s="75"/>
    </row>
    <row r="2" spans="1:9" ht="15" customHeight="1" x14ac:dyDescent="0.4">
      <c r="A2" s="34" t="s">
        <v>29</v>
      </c>
      <c r="B2" s="82" t="str">
        <f>'AUTOS NOTA 321'!B2:C2</f>
        <v>APJ32336- 120284056</v>
      </c>
      <c r="C2" s="83"/>
    </row>
    <row r="3" spans="1:9" x14ac:dyDescent="0.4">
      <c r="A3" s="35" t="s">
        <v>1</v>
      </c>
      <c r="B3" s="97" t="str">
        <f>'AUTOS  NOTA 322'!B2:C2</f>
        <v>500064089002-2023-00534-00</v>
      </c>
      <c r="C3" s="97"/>
    </row>
    <row r="4" spans="1:9" x14ac:dyDescent="0.4">
      <c r="A4" s="35" t="s">
        <v>2</v>
      </c>
      <c r="B4" s="97" t="str">
        <f>'AUTOS  NOTA 322'!B3:C3</f>
        <v>SEGUNDO (2°) PROMISCUO MUNICIPAL DE ACACIAS - META</v>
      </c>
      <c r="C4" s="97"/>
    </row>
    <row r="5" spans="1:9" x14ac:dyDescent="0.4">
      <c r="A5" s="35" t="s">
        <v>3</v>
      </c>
      <c r="B5" s="97" t="str">
        <f>'AUTOS  NOTA 322'!B4:C4</f>
        <v>JAVIER HERNAN RODRIGUEZ PINTO Y ALLIANZ SEGUROS S.A.</v>
      </c>
      <c r="C5" s="97"/>
    </row>
    <row r="6" spans="1:9" ht="15" customHeight="1" x14ac:dyDescent="0.4">
      <c r="A6" s="35" t="s">
        <v>4</v>
      </c>
      <c r="B6" s="97" t="str">
        <f>'AUTOS  NOTA 322'!B5:C5</f>
        <v xml:space="preserve">JOHANA SIRLEY TRUJILLO RIVERA (VÍCTIMA); ALVARO SOTO SUAREZ (CONYUGE) </v>
      </c>
      <c r="C6" s="97"/>
    </row>
    <row r="7" spans="1:9" x14ac:dyDescent="0.4">
      <c r="A7" s="35" t="s">
        <v>5</v>
      </c>
      <c r="B7" s="97" t="str">
        <f>'AUTOS  NOTA 322'!B6:C6</f>
        <v>DEMANDA DIRECTA</v>
      </c>
      <c r="C7" s="97"/>
    </row>
    <row r="8" spans="1:9" x14ac:dyDescent="0.4">
      <c r="A8" s="37" t="s">
        <v>117</v>
      </c>
      <c r="B8" s="97" t="str">
        <f>'AUTOS  NOTA 322'!B7:C8</f>
        <v>JOHANA SIRLEY TRUJILLO RIVERA</v>
      </c>
      <c r="C8" s="97"/>
    </row>
    <row r="9" spans="1:9" ht="29.15" x14ac:dyDescent="0.4">
      <c r="A9" s="35" t="s">
        <v>69</v>
      </c>
      <c r="B9" s="95">
        <f>SUM(C11,C12,C14,C15,C17)</f>
        <v>140426292</v>
      </c>
      <c r="C9" s="96"/>
    </row>
    <row r="10" spans="1:9" x14ac:dyDescent="0.4">
      <c r="A10" s="98" t="s">
        <v>70</v>
      </c>
      <c r="B10" s="87" t="s">
        <v>71</v>
      </c>
      <c r="C10" s="88"/>
    </row>
    <row r="11" spans="1:9" x14ac:dyDescent="0.4">
      <c r="A11" s="98"/>
      <c r="B11" s="36" t="s">
        <v>180</v>
      </c>
      <c r="C11" s="31">
        <v>24426292</v>
      </c>
    </row>
    <row r="12" spans="1:9" x14ac:dyDescent="0.4">
      <c r="A12" s="98"/>
      <c r="B12" s="36"/>
      <c r="C12" s="31"/>
    </row>
    <row r="13" spans="1:9" x14ac:dyDescent="0.4">
      <c r="A13" s="98"/>
      <c r="B13" s="87"/>
      <c r="C13" s="88"/>
    </row>
    <row r="14" spans="1:9" x14ac:dyDescent="0.4">
      <c r="A14" s="98"/>
      <c r="B14" s="36" t="s">
        <v>178</v>
      </c>
      <c r="C14" s="39">
        <v>46400000</v>
      </c>
    </row>
    <row r="15" spans="1:9" x14ac:dyDescent="0.4">
      <c r="A15" s="98"/>
      <c r="B15" s="36" t="s">
        <v>179</v>
      </c>
      <c r="C15" s="39">
        <v>69600000</v>
      </c>
      <c r="E15" t="s">
        <v>75</v>
      </c>
      <c r="F15" s="22">
        <v>0.7</v>
      </c>
    </row>
    <row r="16" spans="1:9" x14ac:dyDescent="0.4">
      <c r="A16" s="98"/>
      <c r="B16" s="87" t="s">
        <v>76</v>
      </c>
      <c r="C16" s="88"/>
      <c r="E16" t="s">
        <v>77</v>
      </c>
      <c r="F16" s="23">
        <v>0.3</v>
      </c>
      <c r="I16" s="25"/>
    </row>
    <row r="17" spans="1:9" x14ac:dyDescent="0.4">
      <c r="A17" s="98"/>
      <c r="B17" s="36"/>
      <c r="C17" s="40"/>
      <c r="F17" s="26"/>
      <c r="I17" s="25"/>
    </row>
    <row r="18" spans="1:9" ht="23.25" customHeight="1" x14ac:dyDescent="0.4">
      <c r="A18" s="38" t="s">
        <v>78</v>
      </c>
      <c r="B18" s="82" t="s">
        <v>75</v>
      </c>
      <c r="C18" s="83"/>
    </row>
    <row r="19" spans="1:9" ht="58.3" x14ac:dyDescent="0.4">
      <c r="A19" s="35" t="s">
        <v>80</v>
      </c>
      <c r="B19" s="89" t="s">
        <v>186</v>
      </c>
      <c r="C19" s="90"/>
    </row>
    <row r="20" spans="1:9" ht="15" customHeight="1" x14ac:dyDescent="0.4">
      <c r="A20" s="21" t="s">
        <v>81</v>
      </c>
      <c r="B20" s="84">
        <f>((C22+C23+C25+C26+C30+C28+C32+C34+C29+C33)-C37)*C36*C38</f>
        <v>46850430.5</v>
      </c>
      <c r="C20" s="84"/>
    </row>
    <row r="21" spans="1:9" x14ac:dyDescent="0.4">
      <c r="A21" s="7" t="s">
        <v>82</v>
      </c>
      <c r="B21" s="91" t="s">
        <v>71</v>
      </c>
      <c r="C21" s="92"/>
    </row>
    <row r="22" spans="1:9" x14ac:dyDescent="0.4">
      <c r="A22" s="93"/>
      <c r="B22" s="36" t="s">
        <v>72</v>
      </c>
      <c r="C22" s="31">
        <v>39700861</v>
      </c>
    </row>
    <row r="23" spans="1:9" x14ac:dyDescent="0.4">
      <c r="A23" s="94"/>
      <c r="B23" s="36" t="s">
        <v>73</v>
      </c>
      <c r="C23" s="31">
        <v>0</v>
      </c>
    </row>
    <row r="24" spans="1:9" x14ac:dyDescent="0.4">
      <c r="A24" s="94"/>
      <c r="B24" s="87" t="s">
        <v>74</v>
      </c>
      <c r="C24" s="88"/>
    </row>
    <row r="25" spans="1:9" x14ac:dyDescent="0.4">
      <c r="A25" s="94"/>
      <c r="B25" s="36" t="s">
        <v>116</v>
      </c>
      <c r="C25" s="31">
        <v>30000000</v>
      </c>
    </row>
    <row r="26" spans="1:9" ht="29.05" customHeight="1" x14ac:dyDescent="0.4">
      <c r="A26" s="94"/>
      <c r="B26" s="36" t="s">
        <v>181</v>
      </c>
      <c r="C26" s="31">
        <v>24000000</v>
      </c>
    </row>
    <row r="27" spans="1:9" x14ac:dyDescent="0.4">
      <c r="A27" s="94"/>
      <c r="B27" s="87" t="s">
        <v>146</v>
      </c>
      <c r="C27" s="88"/>
    </row>
    <row r="28" spans="1:9" x14ac:dyDescent="0.4">
      <c r="A28" s="94"/>
      <c r="B28" s="36" t="s">
        <v>154</v>
      </c>
      <c r="C28" s="31">
        <v>0</v>
      </c>
    </row>
    <row r="29" spans="1:9" x14ac:dyDescent="0.4">
      <c r="A29" s="94"/>
      <c r="B29" s="36" t="s">
        <v>72</v>
      </c>
      <c r="C29" s="31"/>
    </row>
    <row r="30" spans="1:9" x14ac:dyDescent="0.4">
      <c r="A30" s="94"/>
      <c r="B30" s="36" t="s">
        <v>73</v>
      </c>
      <c r="C30" s="31">
        <v>0</v>
      </c>
    </row>
    <row r="31" spans="1:9" x14ac:dyDescent="0.4">
      <c r="A31" s="94"/>
      <c r="B31" s="87" t="s">
        <v>147</v>
      </c>
      <c r="C31" s="88"/>
    </row>
    <row r="32" spans="1:9" x14ac:dyDescent="0.4">
      <c r="A32" s="94"/>
      <c r="B32" s="36"/>
      <c r="C32" s="31"/>
    </row>
    <row r="33" spans="1:3" x14ac:dyDescent="0.4">
      <c r="A33" s="94"/>
      <c r="B33" s="36" t="s">
        <v>72</v>
      </c>
      <c r="C33" s="31">
        <v>0</v>
      </c>
    </row>
    <row r="34" spans="1:3" x14ac:dyDescent="0.4">
      <c r="A34" s="94"/>
      <c r="B34" s="36" t="s">
        <v>73</v>
      </c>
      <c r="C34" s="31">
        <v>0</v>
      </c>
    </row>
    <row r="35" spans="1:3" x14ac:dyDescent="0.4">
      <c r="A35" s="94"/>
      <c r="B35" s="87" t="s">
        <v>134</v>
      </c>
      <c r="C35" s="88"/>
    </row>
    <row r="36" spans="1:3" x14ac:dyDescent="0.4">
      <c r="A36" s="94"/>
      <c r="B36" s="36" t="s">
        <v>150</v>
      </c>
      <c r="C36" s="32">
        <v>1</v>
      </c>
    </row>
    <row r="37" spans="1:3" x14ac:dyDescent="0.4">
      <c r="A37" s="94"/>
      <c r="B37" s="36" t="s">
        <v>135</v>
      </c>
      <c r="C37" s="33">
        <v>0</v>
      </c>
    </row>
    <row r="38" spans="1:3" x14ac:dyDescent="0.4">
      <c r="A38" s="94"/>
      <c r="B38" s="36" t="s">
        <v>153</v>
      </c>
      <c r="C38" s="32">
        <v>0.5</v>
      </c>
    </row>
    <row r="39" spans="1:3" x14ac:dyDescent="0.4">
      <c r="A39" s="24" t="s">
        <v>83</v>
      </c>
      <c r="B39" s="84">
        <f>IFERROR(B20*(VLOOKUP(B18,E15:F17,2,0)),16666)</f>
        <v>32795301.349999998</v>
      </c>
      <c r="C39" s="84"/>
    </row>
    <row r="40" spans="1:3" ht="93" customHeight="1" x14ac:dyDescent="0.4">
      <c r="A40" s="35" t="s">
        <v>148</v>
      </c>
      <c r="B40" s="85" t="s">
        <v>185</v>
      </c>
      <c r="C40" s="86"/>
    </row>
    <row r="41" spans="1:3" ht="211.5" customHeight="1" x14ac:dyDescent="0.4">
      <c r="A41" s="35" t="s">
        <v>84</v>
      </c>
      <c r="B41" s="80" t="s">
        <v>184</v>
      </c>
      <c r="C41" s="81"/>
    </row>
    <row r="42" spans="1:3" ht="26.05" customHeight="1" x14ac:dyDescent="0.4">
      <c r="A42" s="42" t="s">
        <v>139</v>
      </c>
      <c r="B42" s="42"/>
      <c r="C42" s="42"/>
    </row>
    <row r="43" spans="1:3" x14ac:dyDescent="0.4">
      <c r="A43" s="41" t="s">
        <v>140</v>
      </c>
      <c r="B43" s="79" t="s">
        <v>182</v>
      </c>
      <c r="C43" s="79"/>
    </row>
    <row r="44" spans="1:3" ht="41.05" customHeight="1" x14ac:dyDescent="0.4">
      <c r="A44" s="41" t="s">
        <v>138</v>
      </c>
      <c r="B44" s="79" t="s">
        <v>183</v>
      </c>
      <c r="C44" s="79"/>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RowHeight="14.6" x14ac:dyDescent="0.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tabSelected="1" workbookViewId="0">
      <selection activeCell="B17" sqref="B17:C17"/>
    </sheetView>
  </sheetViews>
  <sheetFormatPr baseColWidth="10" defaultColWidth="0" defaultRowHeight="14.6" x14ac:dyDescent="0.4"/>
  <cols>
    <col min="1" max="1" width="37" customWidth="1"/>
    <col min="2" max="2" width="11.4609375" customWidth="1"/>
    <col min="3" max="3" width="94.4609375" customWidth="1"/>
    <col min="4" max="16384" width="11.4609375" hidden="1"/>
  </cols>
  <sheetData>
    <row r="1" spans="1:3" ht="18.45" x14ac:dyDescent="0.4">
      <c r="A1" s="75" t="s">
        <v>85</v>
      </c>
      <c r="B1" s="75"/>
      <c r="C1" s="75"/>
    </row>
    <row r="2" spans="1:3" x14ac:dyDescent="0.4">
      <c r="A2" s="20" t="s">
        <v>29</v>
      </c>
      <c r="B2" s="65" t="str">
        <f>'AUTOS NOTA 324'!B2:C2</f>
        <v>APJ32336- 120284056</v>
      </c>
      <c r="C2" s="66"/>
    </row>
    <row r="3" spans="1:3" x14ac:dyDescent="0.4">
      <c r="A3" s="5" t="s">
        <v>1</v>
      </c>
      <c r="B3" s="61" t="str">
        <f>'AUTOS  NOTA 322'!B2:C2</f>
        <v>500064089002-2023-00534-00</v>
      </c>
      <c r="C3" s="61"/>
    </row>
    <row r="4" spans="1:3" x14ac:dyDescent="0.4">
      <c r="A4" s="5" t="s">
        <v>2</v>
      </c>
      <c r="B4" s="61" t="str">
        <f>'AUTOS  NOTA 322'!B3:C3</f>
        <v>SEGUNDO (2°) PROMISCUO MUNICIPAL DE ACACIAS - META</v>
      </c>
      <c r="C4" s="61"/>
    </row>
    <row r="5" spans="1:3" x14ac:dyDescent="0.4">
      <c r="A5" s="5" t="s">
        <v>3</v>
      </c>
      <c r="B5" s="61" t="str">
        <f>'AUTOS  NOTA 322'!B4:C4</f>
        <v>JAVIER HERNAN RODRIGUEZ PINTO Y ALLIANZ SEGUROS S.A.</v>
      </c>
      <c r="C5" s="61"/>
    </row>
    <row r="6" spans="1:3" ht="15" customHeight="1" x14ac:dyDescent="0.4">
      <c r="A6" s="5" t="s">
        <v>4</v>
      </c>
      <c r="B6" s="61" t="str">
        <f>'AUTOS  NOTA 322'!B5:C5</f>
        <v xml:space="preserve">JOHANA SIRLEY TRUJILLO RIVERA (VÍCTIMA); ALVARO SOTO SUAREZ (CONYUGE) </v>
      </c>
      <c r="C6" s="61"/>
    </row>
    <row r="7" spans="1:3" ht="15" customHeight="1" x14ac:dyDescent="0.4">
      <c r="A7" s="5" t="s">
        <v>5</v>
      </c>
      <c r="B7" s="61" t="str">
        <f>'AUTOS  NOTA 322'!B6:C6</f>
        <v>DEMANDA DIRECTA</v>
      </c>
      <c r="C7" s="61"/>
    </row>
    <row r="8" spans="1:3" ht="15" customHeight="1" x14ac:dyDescent="0.4">
      <c r="A8" s="30" t="s">
        <v>117</v>
      </c>
      <c r="B8" s="61" t="str">
        <f>'AUTOS  NOTA 322'!B7:C8</f>
        <v>JOHANA SIRLEY TRUJILLO RIVERA</v>
      </c>
      <c r="C8" s="61"/>
    </row>
    <row r="9" spans="1:3" ht="19.3" customHeight="1" x14ac:dyDescent="0.4">
      <c r="A9" s="5" t="s">
        <v>118</v>
      </c>
      <c r="B9" s="61" t="s">
        <v>75</v>
      </c>
      <c r="C9" s="61"/>
    </row>
    <row r="10" spans="1:3" x14ac:dyDescent="0.4">
      <c r="A10" s="7" t="s">
        <v>82</v>
      </c>
      <c r="B10" s="101">
        <f>'AUTOS NOTA 324'!B20:C20</f>
        <v>46850430.5</v>
      </c>
      <c r="C10" s="101"/>
    </row>
    <row r="11" spans="1:3" x14ac:dyDescent="0.4">
      <c r="A11" s="7" t="s">
        <v>137</v>
      </c>
      <c r="B11" s="102">
        <f>'AUTOS NOTA 324'!B39:C39</f>
        <v>32795301.349999998</v>
      </c>
      <c r="C11" s="61"/>
    </row>
    <row r="12" spans="1:3" ht="29.15" x14ac:dyDescent="0.4">
      <c r="A12" s="7" t="s">
        <v>86</v>
      </c>
      <c r="B12" s="99" t="s">
        <v>187</v>
      </c>
      <c r="C12" s="100"/>
    </row>
    <row r="13" spans="1:3" ht="43.75" x14ac:dyDescent="0.4">
      <c r="A13" s="5" t="s">
        <v>87</v>
      </c>
      <c r="B13" s="61" t="s">
        <v>35</v>
      </c>
      <c r="C13" s="61"/>
    </row>
    <row r="14" spans="1:3" ht="43.75" x14ac:dyDescent="0.4">
      <c r="A14" s="5" t="s">
        <v>88</v>
      </c>
      <c r="B14" s="61" t="s">
        <v>35</v>
      </c>
      <c r="C14" s="61"/>
    </row>
    <row r="15" spans="1:3" x14ac:dyDescent="0.4">
      <c r="A15" s="5" t="s">
        <v>89</v>
      </c>
      <c r="B15" s="6" t="s">
        <v>35</v>
      </c>
      <c r="C15" s="6"/>
    </row>
    <row r="16" spans="1:3" x14ac:dyDescent="0.4">
      <c r="A16" s="7" t="s">
        <v>90</v>
      </c>
      <c r="B16" s="61" t="s">
        <v>35</v>
      </c>
      <c r="C16" s="61"/>
    </row>
    <row r="17" spans="1:3" x14ac:dyDescent="0.4">
      <c r="A17" s="6" t="s">
        <v>91</v>
      </c>
      <c r="B17" s="100"/>
      <c r="C17" s="10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609375" defaultRowHeight="14.6" x14ac:dyDescent="0.4"/>
  <cols>
    <col min="4" max="4" width="20.3046875" bestFit="1" customWidth="1"/>
    <col min="5" max="5" width="42.69140625" bestFit="1" customWidth="1"/>
    <col min="12" max="12" width="30.69140625" customWidth="1"/>
    <col min="13" max="13" width="16" customWidth="1"/>
  </cols>
  <sheetData>
    <row r="1" spans="1:15" x14ac:dyDescent="0.4">
      <c r="A1" s="9" t="s">
        <v>32</v>
      </c>
      <c r="B1" t="s">
        <v>35</v>
      </c>
      <c r="C1" s="9" t="s">
        <v>37</v>
      </c>
      <c r="D1" s="9" t="s">
        <v>92</v>
      </c>
      <c r="E1" s="3" t="s">
        <v>43</v>
      </c>
      <c r="F1" s="2" t="s">
        <v>75</v>
      </c>
      <c r="G1" s="4">
        <v>0</v>
      </c>
      <c r="H1" t="s">
        <v>13</v>
      </c>
      <c r="I1" t="s">
        <v>93</v>
      </c>
      <c r="K1" t="s">
        <v>119</v>
      </c>
      <c r="L1" s="29" t="s">
        <v>151</v>
      </c>
      <c r="M1" t="s">
        <v>94</v>
      </c>
      <c r="N1" t="s">
        <v>75</v>
      </c>
      <c r="O1" t="s">
        <v>141</v>
      </c>
    </row>
    <row r="2" spans="1:15" x14ac:dyDescent="0.4">
      <c r="A2" t="s">
        <v>94</v>
      </c>
      <c r="B2" t="s">
        <v>45</v>
      </c>
      <c r="C2" t="s">
        <v>95</v>
      </c>
      <c r="D2" s="2" t="s">
        <v>96</v>
      </c>
      <c r="E2" s="1" t="s">
        <v>97</v>
      </c>
      <c r="F2" s="2" t="s">
        <v>79</v>
      </c>
      <c r="G2" s="4">
        <v>0.7</v>
      </c>
      <c r="H2" t="s">
        <v>14</v>
      </c>
      <c r="I2" t="s">
        <v>98</v>
      </c>
      <c r="K2" t="s">
        <v>120</v>
      </c>
      <c r="L2" s="29" t="s">
        <v>121</v>
      </c>
      <c r="M2" t="s">
        <v>99</v>
      </c>
      <c r="N2" t="s">
        <v>77</v>
      </c>
      <c r="O2" t="s">
        <v>45</v>
      </c>
    </row>
    <row r="3" spans="1:15" x14ac:dyDescent="0.4">
      <c r="A3" t="s">
        <v>99</v>
      </c>
      <c r="C3" t="s">
        <v>100</v>
      </c>
      <c r="D3" s="2" t="s">
        <v>101</v>
      </c>
      <c r="E3" s="1" t="s">
        <v>102</v>
      </c>
      <c r="F3" s="2" t="s">
        <v>77</v>
      </c>
      <c r="G3" s="4">
        <v>0.3</v>
      </c>
      <c r="H3" t="s">
        <v>103</v>
      </c>
      <c r="I3" t="s">
        <v>104</v>
      </c>
      <c r="L3" s="29" t="s">
        <v>122</v>
      </c>
      <c r="M3" t="s">
        <v>105</v>
      </c>
      <c r="N3" t="s">
        <v>79</v>
      </c>
    </row>
    <row r="4" spans="1:15" x14ac:dyDescent="0.4">
      <c r="A4" t="s">
        <v>105</v>
      </c>
      <c r="C4" t="s">
        <v>38</v>
      </c>
      <c r="E4" s="1" t="s">
        <v>106</v>
      </c>
      <c r="H4" t="s">
        <v>107</v>
      </c>
      <c r="I4" t="s">
        <v>18</v>
      </c>
      <c r="L4" t="s">
        <v>123</v>
      </c>
    </row>
    <row r="5" spans="1:15" x14ac:dyDescent="0.4">
      <c r="A5" t="s">
        <v>108</v>
      </c>
      <c r="E5" s="1" t="s">
        <v>109</v>
      </c>
      <c r="H5" t="s">
        <v>110</v>
      </c>
      <c r="I5" t="s">
        <v>111</v>
      </c>
      <c r="L5" s="29" t="s">
        <v>124</v>
      </c>
    </row>
    <row r="6" spans="1:15" x14ac:dyDescent="0.4">
      <c r="E6" s="1" t="s">
        <v>112</v>
      </c>
      <c r="I6" t="s">
        <v>113</v>
      </c>
      <c r="L6" s="29" t="s">
        <v>152</v>
      </c>
    </row>
    <row r="7" spans="1:15" x14ac:dyDescent="0.4">
      <c r="E7" s="1" t="s">
        <v>114</v>
      </c>
      <c r="I7" t="s">
        <v>144</v>
      </c>
      <c r="L7" s="29" t="s">
        <v>125</v>
      </c>
    </row>
    <row r="8" spans="1:15" x14ac:dyDescent="0.4">
      <c r="E8" s="1" t="s">
        <v>115</v>
      </c>
      <c r="L8" s="29" t="s">
        <v>146</v>
      </c>
    </row>
    <row r="9" spans="1:15" x14ac:dyDescent="0.4">
      <c r="L9" s="29" t="s">
        <v>126</v>
      </c>
    </row>
    <row r="10" spans="1:15" x14ac:dyDescent="0.4">
      <c r="L10" s="29" t="s">
        <v>127</v>
      </c>
    </row>
    <row r="11" spans="1:15" x14ac:dyDescent="0.4">
      <c r="L11" s="29" t="s">
        <v>128</v>
      </c>
    </row>
    <row r="12" spans="1:15" x14ac:dyDescent="0.4">
      <c r="L12" s="29" t="s">
        <v>129</v>
      </c>
    </row>
    <row r="13" spans="1:15" x14ac:dyDescent="0.4">
      <c r="L13" s="29"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(ALLIANZ COLOMBIA)</cp:lastModifiedBy>
  <cp:revision/>
  <dcterms:created xsi:type="dcterms:W3CDTF">2020-12-07T14:41:17Z</dcterms:created>
  <dcterms:modified xsi:type="dcterms:W3CDTF">2024-05-15T19:10:26Z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