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2.xml" ContentType="application/vnd.ms-excel.person+xml"/>
  <Override PartName="/xl/persons/person4.xml" ContentType="application/vnd.ms-excel.person+xml"/>
  <Override PartName="/xl/persons/person1.xml" ContentType="application/vnd.ms-excel.person+xml"/>
  <Override PartName="/xl/persons/person3.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ha2-my.sharepoint.com/personal/vorozco_gha_com_co/Documents/Desktop/"/>
    </mc:Choice>
  </mc:AlternateContent>
  <xr:revisionPtr revIDLastSave="84" documentId="8_{C1E786D4-95C2-458C-B00A-CC5AE4D6901E}" xr6:coauthVersionLast="47" xr6:coauthVersionMax="47" xr10:uidLastSave="{BB1DBDFE-63A0-4D0B-BFD2-ACABC8580088}"/>
  <bookViews>
    <workbookView xWindow="-120" yWindow="-120" windowWidth="24240" windowHeight="13020" xr2:uid="{CDBC88B4-0EC6-4DDA-B682-43E815849AF2}"/>
  </bookViews>
  <sheets>
    <sheet name="Hoja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9" i="1" l="1"/>
  <c r="G21" i="1" l="1"/>
  <c r="F37" i="1"/>
  <c r="F38" i="1"/>
  <c r="F34" i="1"/>
  <c r="F32" i="1"/>
  <c r="E35" i="1"/>
  <c r="F35" i="1" s="1"/>
  <c r="E36" i="1"/>
  <c r="F36" i="1" s="1"/>
  <c r="E16" i="1"/>
  <c r="F16" i="1" s="1"/>
  <c r="E17" i="1"/>
  <c r="F17" i="1" s="1"/>
  <c r="F18" i="1"/>
  <c r="E19" i="1"/>
  <c r="F19" i="1" s="1"/>
  <c r="E20" i="1"/>
  <c r="F20" i="1" s="1"/>
  <c r="F10" i="1"/>
  <c r="E7" i="1"/>
  <c r="F7" i="1" s="1"/>
  <c r="E33" i="1"/>
  <c r="F33" i="1" s="1"/>
  <c r="E31" i="1"/>
  <c r="F31" i="1" s="1"/>
  <c r="E30" i="1"/>
  <c r="F30" i="1" s="1"/>
  <c r="E29" i="1"/>
  <c r="F29" i="1" s="1"/>
  <c r="E28" i="1"/>
  <c r="F28" i="1" s="1"/>
  <c r="E27" i="1"/>
  <c r="F27" i="1" s="1"/>
  <c r="E6" i="1"/>
  <c r="F6" i="1" s="1"/>
  <c r="E8" i="1"/>
  <c r="F8" i="1" s="1"/>
  <c r="E9" i="1"/>
  <c r="F9" i="1" s="1"/>
  <c r="E12" i="1"/>
  <c r="F12" i="1" s="1"/>
  <c r="E13" i="1"/>
  <c r="F13" i="1" s="1"/>
  <c r="E14" i="1"/>
  <c r="F14" i="1" s="1"/>
  <c r="E15" i="1"/>
  <c r="F15" i="1" s="1"/>
  <c r="E11" i="1"/>
  <c r="F11" i="1" s="1"/>
  <c r="F39" i="1" l="1"/>
  <c r="F40" i="1" s="1"/>
  <c r="E39" i="1"/>
  <c r="E21" i="1"/>
  <c r="F21" i="1"/>
  <c r="F22" i="1" s="1"/>
</calcChain>
</file>

<file path=xl/sharedStrings.xml><?xml version="1.0" encoding="utf-8"?>
<sst xmlns="http://schemas.openxmlformats.org/spreadsheetml/2006/main" count="22" uniqueCount="14">
  <si>
    <t>FI</t>
  </si>
  <si>
    <t>FF</t>
  </si>
  <si>
    <t>DÍAS</t>
  </si>
  <si>
    <t>DEVUELTAS ARL SURA</t>
  </si>
  <si>
    <t>VALOR</t>
  </si>
  <si>
    <t>IBC</t>
  </si>
  <si>
    <t>LIQUIDACIÓN INCAPACIDADES ORIGEN LABORAL</t>
  </si>
  <si>
    <t>INTERESES M.</t>
  </si>
  <si>
    <t>TOTALES</t>
  </si>
  <si>
    <t>INCAPACIDADES MÁS MORATORIA</t>
  </si>
  <si>
    <t>PRETENDIDAS DEMANDA CONTRA ARL SURA</t>
  </si>
  <si>
    <r>
      <rPr>
        <b/>
        <sz val="11"/>
        <color theme="1"/>
        <rFont val="Calibri"/>
        <family val="2"/>
        <scheme val="minor"/>
      </rPr>
      <t>Nota 2</t>
    </r>
    <r>
      <rPr>
        <sz val="11"/>
        <color theme="1"/>
        <rFont val="Calibri"/>
        <family val="2"/>
        <scheme val="minor"/>
      </rPr>
      <t>: Los intereses moratorios fueron liquidados a la finalización de cada periodo de incapacidad, toda vez que, la norma precisa que son 5 días hábiles para efectuar el pago de las incapacidades autorizadas y a partir de ahí corre la mora, sin embargo, las pretendidas en la demanda aun no han sido autorizadas por parte de la ARL SURA</t>
    </r>
  </si>
  <si>
    <r>
      <rPr>
        <b/>
        <sz val="11"/>
        <color theme="1"/>
        <rFont val="Calibri"/>
        <family val="2"/>
        <scheme val="minor"/>
      </rPr>
      <t>Nota 1:</t>
    </r>
    <r>
      <rPr>
        <sz val="11"/>
        <color theme="1"/>
        <rFont val="Calibri"/>
        <family val="2"/>
        <scheme val="minor"/>
      </rPr>
      <t xml:space="preserve"> De acuerdo con el IBC reportado, el salario del trabajador era variable, por lo tanto, aquellos periodos de incapacidad que acogen dos meses, se dividieron para su liquidación</t>
    </r>
  </si>
  <si>
    <r>
      <rPr>
        <b/>
        <sz val="11"/>
        <color theme="1"/>
        <rFont val="Calibri"/>
        <family val="2"/>
        <scheme val="minor"/>
      </rPr>
      <t>Nota 3:</t>
    </r>
    <r>
      <rPr>
        <sz val="11"/>
        <color theme="1"/>
        <rFont val="Calibri"/>
        <family val="2"/>
        <scheme val="minor"/>
      </rPr>
      <t xml:space="preserve"> Se liquidan junto con los intereses moratorios solicitados:
(i)los periodos de incapacidad que fueron objeto de devolución por parte de la ARL SURA de acuerdo con comunicación adjunta al proceso y, 
(ii) los periodos de incapacidad pretendidas en la demanda contra la ARL SURA.
Lo anterior, comoquiera que, si bien la sociedad demandante reclama menos periodos de incapacidad, el juez por sus facultades extra petita podrá condenar a la Compañía a las realmente devueltas y que se debe su pago.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</si>
</sst>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b/>
      <u val="singleAccounting"/>
      <sz val="11"/>
      <color theme="1"/>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92D05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0" fillId="0" borderId="1" xfId="0" applyBorder="1"/>
    <xf numFmtId="14" fontId="0" fillId="0" borderId="1" xfId="0" applyNumberFormat="1" applyBorder="1"/>
    <xf numFmtId="0" fontId="2" fillId="0" borderId="1" xfId="0" applyFont="1" applyBorder="1" applyAlignment="1">
      <alignment horizontal="center" vertical="center"/>
    </xf>
    <xf numFmtId="164" fontId="0" fillId="0" borderId="1" xfId="1" applyNumberFormat="1" applyFont="1" applyBorder="1"/>
    <xf numFmtId="164" fontId="0" fillId="0" borderId="0" xfId="0" applyNumberFormat="1"/>
    <xf numFmtId="164" fontId="0" fillId="0" borderId="1" xfId="0" applyNumberFormat="1" applyBorder="1"/>
    <xf numFmtId="0" fontId="2" fillId="0" borderId="1" xfId="0" applyFont="1" applyBorder="1"/>
    <xf numFmtId="14" fontId="0" fillId="3" borderId="1" xfId="0" applyNumberFormat="1" applyFill="1" applyBorder="1"/>
    <xf numFmtId="14" fontId="0" fillId="4" borderId="1" xfId="0" applyNumberFormat="1" applyFill="1" applyBorder="1"/>
    <xf numFmtId="14" fontId="0" fillId="5" borderId="1" xfId="0" applyNumberFormat="1" applyFill="1" applyBorder="1"/>
    <xf numFmtId="0" fontId="2" fillId="0" borderId="0" xfId="0" applyFont="1" applyAlignment="1">
      <alignment horizontal="center"/>
    </xf>
    <xf numFmtId="164" fontId="2" fillId="0" borderId="1" xfId="0" applyNumberFormat="1" applyFont="1" applyBorder="1"/>
    <xf numFmtId="14" fontId="0" fillId="7" borderId="1" xfId="0" applyNumberFormat="1" applyFill="1" applyBorder="1"/>
    <xf numFmtId="14" fontId="0" fillId="0" borderId="3" xfId="0" applyNumberFormat="1" applyBorder="1"/>
    <xf numFmtId="0" fontId="0" fillId="0" borderId="3" xfId="0" applyBorder="1"/>
    <xf numFmtId="14" fontId="0" fillId="5" borderId="2" xfId="0" applyNumberFormat="1" applyFill="1" applyBorder="1"/>
    <xf numFmtId="0" fontId="0" fillId="0" borderId="2" xfId="0" applyBorder="1"/>
    <xf numFmtId="14" fontId="0" fillId="7" borderId="2" xfId="0" applyNumberFormat="1" applyFill="1" applyBorder="1"/>
    <xf numFmtId="14" fontId="0" fillId="2" borderId="3" xfId="0" applyNumberFormat="1" applyFill="1" applyBorder="1"/>
    <xf numFmtId="14" fontId="0" fillId="4" borderId="2" xfId="0" applyNumberFormat="1" applyFill="1" applyBorder="1"/>
    <xf numFmtId="14" fontId="0" fillId="3" borderId="3" xfId="0" applyNumberFormat="1" applyFill="1" applyBorder="1"/>
    <xf numFmtId="14" fontId="0" fillId="2" borderId="2" xfId="0" applyNumberFormat="1" applyFill="1" applyBorder="1"/>
    <xf numFmtId="14" fontId="0" fillId="5" borderId="3" xfId="0" applyNumberFormat="1" applyFill="1" applyBorder="1"/>
    <xf numFmtId="14" fontId="0" fillId="3" borderId="2" xfId="0" applyNumberFormat="1" applyFill="1" applyBorder="1"/>
    <xf numFmtId="164" fontId="0" fillId="0" borderId="3" xfId="0" applyNumberFormat="1" applyBorder="1"/>
    <xf numFmtId="164" fontId="0" fillId="0" borderId="3" xfId="1" applyNumberFormat="1" applyFont="1" applyBorder="1"/>
    <xf numFmtId="164" fontId="0" fillId="0" borderId="2" xfId="0" applyNumberFormat="1" applyBorder="1"/>
    <xf numFmtId="164" fontId="0" fillId="0" borderId="2" xfId="1" applyNumberFormat="1" applyFont="1" applyBorder="1"/>
    <xf numFmtId="0" fontId="2" fillId="0" borderId="1" xfId="0" applyFont="1" applyBorder="1" applyAlignment="1">
      <alignment horizontal="center"/>
    </xf>
    <xf numFmtId="164" fontId="3" fillId="6" borderId="1" xfId="0" applyNumberFormat="1" applyFont="1" applyFill="1" applyBorder="1" applyAlignment="1">
      <alignment horizontal="center" vertical="center"/>
    </xf>
    <xf numFmtId="0" fontId="0" fillId="5" borderId="0" xfId="0" applyFill="1" applyAlignment="1">
      <alignment horizontal="center" wrapText="1"/>
    </xf>
    <xf numFmtId="0" fontId="2" fillId="0" borderId="0" xfId="0" applyFont="1" applyAlignment="1">
      <alignment horizontal="center"/>
    </xf>
    <xf numFmtId="0" fontId="0" fillId="5" borderId="0" xfId="0" applyFill="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styles" Target="styles.xml"/><Relationship Id="rId12" Type="http://schemas.microsoft.com/office/2017/10/relationships/person" Target="persons/person4.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2.xml"/><Relationship Id="rId5" Type="http://schemas.microsoft.com/office/2017/10/relationships/person" Target="persons/person.xml"/><Relationship Id="rId10" Type="http://schemas.microsoft.com/office/2017/10/relationships/person" Target="persons/person1.xml"/><Relationship Id="rId4" Type="http://schemas.openxmlformats.org/officeDocument/2006/relationships/sharedStrings" Target="sharedStrings.xml"/><Relationship Id="rId9" Type="http://schemas.microsoft.com/office/2017/10/relationships/person" Target="persons/person3.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B30B2-3CE5-42D5-90FA-2B85E25C8CF0}">
  <dimension ref="B2:L40"/>
  <sheetViews>
    <sheetView tabSelected="1" workbookViewId="0">
      <selection activeCell="N28" sqref="N28"/>
    </sheetView>
  </sheetViews>
  <sheetFormatPr baseColWidth="10" defaultRowHeight="15" x14ac:dyDescent="0.25"/>
  <cols>
    <col min="2" max="2" width="14.5703125" bestFit="1" customWidth="1"/>
    <col min="6" max="7" width="14.5703125" bestFit="1" customWidth="1"/>
    <col min="8" max="8" width="16.28515625" customWidth="1"/>
  </cols>
  <sheetData>
    <row r="2" spans="2:12" x14ac:dyDescent="0.25">
      <c r="B2" s="32" t="s">
        <v>6</v>
      </c>
      <c r="C2" s="32"/>
      <c r="D2" s="32"/>
      <c r="E2" s="32"/>
      <c r="F2" s="32"/>
    </row>
    <row r="4" spans="2:12" ht="15" customHeight="1" x14ac:dyDescent="0.25">
      <c r="B4" s="29" t="s">
        <v>3</v>
      </c>
      <c r="C4" s="29"/>
      <c r="D4" s="29"/>
      <c r="E4" s="29"/>
      <c r="F4" s="29"/>
      <c r="G4" s="29"/>
    </row>
    <row r="5" spans="2:12" x14ac:dyDescent="0.25">
      <c r="B5" s="3" t="s">
        <v>5</v>
      </c>
      <c r="C5" s="3" t="s">
        <v>0</v>
      </c>
      <c r="D5" s="3" t="s">
        <v>1</v>
      </c>
      <c r="E5" s="3" t="s">
        <v>2</v>
      </c>
      <c r="F5" s="3" t="s">
        <v>4</v>
      </c>
      <c r="G5" s="3" t="s">
        <v>7</v>
      </c>
    </row>
    <row r="6" spans="2:12" ht="15" customHeight="1" x14ac:dyDescent="0.25">
      <c r="B6" s="4">
        <v>2395952</v>
      </c>
      <c r="C6" s="10">
        <v>44314</v>
      </c>
      <c r="D6" s="10">
        <v>44316</v>
      </c>
      <c r="E6" s="1">
        <f t="shared" ref="E6:E9" si="0">DAYS360(C6,D6+1)</f>
        <v>3</v>
      </c>
      <c r="F6" s="6">
        <f>B6/30*E6</f>
        <v>239595.2</v>
      </c>
      <c r="G6" s="1"/>
      <c r="I6" s="33" t="s">
        <v>12</v>
      </c>
      <c r="J6" s="33"/>
      <c r="K6" s="33"/>
      <c r="L6" s="33"/>
    </row>
    <row r="7" spans="2:12" ht="15.75" thickBot="1" x14ac:dyDescent="0.3">
      <c r="B7" s="4">
        <v>1798344</v>
      </c>
      <c r="C7" s="16">
        <v>44317</v>
      </c>
      <c r="D7" s="16">
        <v>44343</v>
      </c>
      <c r="E7" s="17">
        <f t="shared" si="0"/>
        <v>27</v>
      </c>
      <c r="F7" s="27">
        <f>B7/30*E7</f>
        <v>1618509.6</v>
      </c>
      <c r="G7" s="28">
        <v>1638799</v>
      </c>
      <c r="I7" s="33"/>
      <c r="J7" s="33"/>
      <c r="K7" s="33"/>
      <c r="L7" s="33"/>
    </row>
    <row r="8" spans="2:12" x14ac:dyDescent="0.25">
      <c r="B8" s="4">
        <v>2024257</v>
      </c>
      <c r="C8" s="14">
        <v>44349</v>
      </c>
      <c r="D8" s="14">
        <v>44378</v>
      </c>
      <c r="E8" s="15">
        <f t="shared" si="0"/>
        <v>30</v>
      </c>
      <c r="F8" s="25">
        <f>B8/30*E8</f>
        <v>2024257</v>
      </c>
      <c r="G8" s="26">
        <v>1741063</v>
      </c>
      <c r="I8" s="33"/>
      <c r="J8" s="33"/>
      <c r="K8" s="33"/>
      <c r="L8" s="33"/>
    </row>
    <row r="9" spans="2:12" x14ac:dyDescent="0.25">
      <c r="B9" s="4">
        <v>2001689</v>
      </c>
      <c r="C9" s="13">
        <v>44384</v>
      </c>
      <c r="D9" s="13">
        <v>44407</v>
      </c>
      <c r="E9" s="1">
        <f t="shared" si="0"/>
        <v>24</v>
      </c>
      <c r="F9" s="6">
        <f t="shared" ref="F9:F20" si="1">B9/30*E9</f>
        <v>1601351.1999999997</v>
      </c>
      <c r="G9" s="4"/>
      <c r="I9" s="33"/>
      <c r="J9" s="33"/>
      <c r="K9" s="33"/>
      <c r="L9" s="33"/>
    </row>
    <row r="10" spans="2:12" ht="15.75" thickBot="1" x14ac:dyDescent="0.3">
      <c r="B10" s="4">
        <v>2524364</v>
      </c>
      <c r="C10" s="18">
        <v>44409</v>
      </c>
      <c r="D10" s="18">
        <v>44413</v>
      </c>
      <c r="E10" s="17">
        <v>5</v>
      </c>
      <c r="F10" s="27">
        <f t="shared" ref="F10" si="2">B10/30*E10</f>
        <v>420727.33333333331</v>
      </c>
      <c r="G10" s="28">
        <v>1694932</v>
      </c>
    </row>
    <row r="11" spans="2:12" x14ac:dyDescent="0.25">
      <c r="B11" s="4">
        <v>2636920</v>
      </c>
      <c r="C11" s="14">
        <v>44496</v>
      </c>
      <c r="D11" s="14">
        <v>44498</v>
      </c>
      <c r="E11" s="15">
        <f>DAYS360(C11,D11+1)</f>
        <v>3</v>
      </c>
      <c r="F11" s="25">
        <f t="shared" si="1"/>
        <v>263692</v>
      </c>
      <c r="G11" s="26">
        <v>206782</v>
      </c>
    </row>
    <row r="12" spans="2:12" ht="15" customHeight="1" x14ac:dyDescent="0.25">
      <c r="B12" s="4">
        <v>2165471</v>
      </c>
      <c r="C12" s="2">
        <v>44516</v>
      </c>
      <c r="D12" s="2">
        <v>44522</v>
      </c>
      <c r="E12" s="1">
        <f t="shared" ref="E12:E20" si="3">DAYS360(C12,D12+1)</f>
        <v>7</v>
      </c>
      <c r="F12" s="6">
        <f t="shared" si="1"/>
        <v>505276.56666666665</v>
      </c>
      <c r="G12" s="4">
        <v>388719</v>
      </c>
      <c r="H12" s="5"/>
      <c r="I12" s="31" t="s">
        <v>11</v>
      </c>
      <c r="J12" s="31"/>
      <c r="K12" s="31"/>
      <c r="L12" s="31"/>
    </row>
    <row r="13" spans="2:12" x14ac:dyDescent="0.25">
      <c r="B13" s="4">
        <v>2165471</v>
      </c>
      <c r="C13" s="2">
        <v>44523</v>
      </c>
      <c r="D13" s="2">
        <v>44531</v>
      </c>
      <c r="E13" s="1">
        <f t="shared" si="3"/>
        <v>9</v>
      </c>
      <c r="F13" s="6">
        <f t="shared" si="1"/>
        <v>649641.30000000005</v>
      </c>
      <c r="G13" s="4">
        <v>496000</v>
      </c>
      <c r="I13" s="31"/>
      <c r="J13" s="31"/>
      <c r="K13" s="31"/>
      <c r="L13" s="31"/>
    </row>
    <row r="14" spans="2:12" x14ac:dyDescent="0.25">
      <c r="B14" s="4">
        <v>1888358</v>
      </c>
      <c r="C14" s="2">
        <v>44536</v>
      </c>
      <c r="D14" s="2">
        <v>44541</v>
      </c>
      <c r="E14" s="1">
        <f t="shared" si="3"/>
        <v>6</v>
      </c>
      <c r="F14" s="6">
        <f t="shared" si="1"/>
        <v>377671.60000000003</v>
      </c>
      <c r="G14" s="4">
        <v>285885</v>
      </c>
      <c r="I14" s="31"/>
      <c r="J14" s="31"/>
      <c r="K14" s="31"/>
      <c r="L14" s="31"/>
    </row>
    <row r="15" spans="2:12" x14ac:dyDescent="0.25">
      <c r="B15" s="4">
        <v>1888358</v>
      </c>
      <c r="C15" s="9">
        <v>44560</v>
      </c>
      <c r="D15" s="9">
        <v>44561</v>
      </c>
      <c r="E15" s="1">
        <f t="shared" si="3"/>
        <v>1</v>
      </c>
      <c r="F15" s="6">
        <f t="shared" si="1"/>
        <v>62945.26666666667</v>
      </c>
      <c r="G15" s="4"/>
      <c r="I15" s="31"/>
      <c r="J15" s="31"/>
      <c r="K15" s="31"/>
      <c r="L15" s="31"/>
    </row>
    <row r="16" spans="2:12" ht="15.75" thickBot="1" x14ac:dyDescent="0.3">
      <c r="B16" s="4">
        <v>2142431</v>
      </c>
      <c r="C16" s="20">
        <v>44562</v>
      </c>
      <c r="D16" s="20">
        <v>44565</v>
      </c>
      <c r="E16" s="17">
        <f t="shared" si="3"/>
        <v>4</v>
      </c>
      <c r="F16" s="27">
        <f t="shared" si="1"/>
        <v>285657.46666666667</v>
      </c>
      <c r="G16" s="28">
        <v>280202</v>
      </c>
      <c r="I16" s="31"/>
      <c r="J16" s="31"/>
      <c r="K16" s="31"/>
      <c r="L16" s="31"/>
    </row>
    <row r="17" spans="2:12" x14ac:dyDescent="0.25">
      <c r="B17" s="4">
        <v>2334653</v>
      </c>
      <c r="C17" s="19">
        <v>44643</v>
      </c>
      <c r="D17" s="19">
        <v>44650</v>
      </c>
      <c r="E17" s="15">
        <f t="shared" si="3"/>
        <v>8</v>
      </c>
      <c r="F17" s="25">
        <f t="shared" si="1"/>
        <v>622574.1333333333</v>
      </c>
      <c r="G17" s="26"/>
      <c r="I17" s="31"/>
      <c r="J17" s="31"/>
      <c r="K17" s="31"/>
      <c r="L17" s="31"/>
    </row>
    <row r="18" spans="2:12" ht="15.75" thickBot="1" x14ac:dyDescent="0.3">
      <c r="B18" s="4">
        <v>1676585</v>
      </c>
      <c r="C18" s="22">
        <v>44652</v>
      </c>
      <c r="D18" s="22">
        <v>44672</v>
      </c>
      <c r="E18" s="17">
        <v>22</v>
      </c>
      <c r="F18" s="27">
        <f t="shared" si="1"/>
        <v>1229495.6666666665</v>
      </c>
      <c r="G18" s="28">
        <v>1238973</v>
      </c>
      <c r="I18" s="31"/>
      <c r="J18" s="31"/>
      <c r="K18" s="31"/>
      <c r="L18" s="31"/>
    </row>
    <row r="19" spans="2:12" x14ac:dyDescent="0.25">
      <c r="B19" s="4">
        <v>1731185</v>
      </c>
      <c r="C19" s="21">
        <v>44674</v>
      </c>
      <c r="D19" s="21">
        <v>44681</v>
      </c>
      <c r="E19" s="15">
        <f t="shared" si="3"/>
        <v>8</v>
      </c>
      <c r="F19" s="25">
        <f t="shared" si="1"/>
        <v>461649.33333333331</v>
      </c>
      <c r="G19" s="26"/>
    </row>
    <row r="20" spans="2:12" ht="15" customHeight="1" x14ac:dyDescent="0.25">
      <c r="B20" s="4">
        <v>1723176</v>
      </c>
      <c r="C20" s="8">
        <v>44682</v>
      </c>
      <c r="D20" s="8">
        <v>44688</v>
      </c>
      <c r="E20" s="1">
        <f t="shared" si="3"/>
        <v>7</v>
      </c>
      <c r="F20" s="6">
        <f t="shared" si="1"/>
        <v>402074.39999999997</v>
      </c>
      <c r="G20" s="4">
        <v>567932</v>
      </c>
      <c r="I20" s="31" t="s">
        <v>13</v>
      </c>
      <c r="J20" s="31"/>
      <c r="K20" s="31"/>
      <c r="L20" s="31"/>
    </row>
    <row r="21" spans="2:12" x14ac:dyDescent="0.25">
      <c r="B21" s="29" t="s">
        <v>8</v>
      </c>
      <c r="C21" s="29"/>
      <c r="D21" s="29"/>
      <c r="E21" s="7">
        <f>SUM(E6:E20)</f>
        <v>164</v>
      </c>
      <c r="F21" s="12">
        <f>SUM(F6:F20)</f>
        <v>10765118.066666666</v>
      </c>
      <c r="G21" s="12">
        <f>SUM(G7:G20)</f>
        <v>8539287</v>
      </c>
      <c r="I21" s="31"/>
      <c r="J21" s="31"/>
      <c r="K21" s="31"/>
      <c r="L21" s="31"/>
    </row>
    <row r="22" spans="2:12" ht="17.25" x14ac:dyDescent="0.25">
      <c r="B22" s="29" t="s">
        <v>9</v>
      </c>
      <c r="C22" s="29"/>
      <c r="D22" s="29"/>
      <c r="E22" s="29"/>
      <c r="F22" s="30">
        <f>F21+G21</f>
        <v>19304405.066666666</v>
      </c>
      <c r="G22" s="30"/>
      <c r="I22" s="31"/>
      <c r="J22" s="31"/>
      <c r="K22" s="31"/>
      <c r="L22" s="31"/>
    </row>
    <row r="23" spans="2:12" x14ac:dyDescent="0.25">
      <c r="B23" s="11"/>
      <c r="C23" s="11"/>
      <c r="D23" s="11"/>
      <c r="E23" s="11"/>
      <c r="I23" s="31"/>
      <c r="J23" s="31"/>
      <c r="K23" s="31"/>
      <c r="L23" s="31"/>
    </row>
    <row r="24" spans="2:12" x14ac:dyDescent="0.25">
      <c r="I24" s="31"/>
      <c r="J24" s="31"/>
      <c r="K24" s="31"/>
      <c r="L24" s="31"/>
    </row>
    <row r="25" spans="2:12" x14ac:dyDescent="0.25">
      <c r="B25" s="29" t="s">
        <v>10</v>
      </c>
      <c r="C25" s="29"/>
      <c r="D25" s="29"/>
      <c r="E25" s="29"/>
      <c r="F25" s="29"/>
      <c r="G25" s="29"/>
      <c r="I25" s="31"/>
      <c r="J25" s="31"/>
      <c r="K25" s="31"/>
      <c r="L25" s="31"/>
    </row>
    <row r="26" spans="2:12" x14ac:dyDescent="0.25">
      <c r="B26" s="3" t="s">
        <v>5</v>
      </c>
      <c r="C26" s="3" t="s">
        <v>0</v>
      </c>
      <c r="D26" s="3" t="s">
        <v>1</v>
      </c>
      <c r="E26" s="3" t="s">
        <v>2</v>
      </c>
      <c r="F26" s="3" t="s">
        <v>4</v>
      </c>
      <c r="G26" s="3" t="s">
        <v>7</v>
      </c>
      <c r="I26" s="31"/>
      <c r="J26" s="31"/>
      <c r="K26" s="31"/>
      <c r="L26" s="31"/>
    </row>
    <row r="27" spans="2:12" x14ac:dyDescent="0.25">
      <c r="B27" s="4">
        <v>2636920</v>
      </c>
      <c r="C27" s="2">
        <v>44496</v>
      </c>
      <c r="D27" s="2">
        <v>44498</v>
      </c>
      <c r="E27" s="1">
        <f>DAYS360(C27,D27+1)</f>
        <v>3</v>
      </c>
      <c r="F27" s="6">
        <f t="shared" ref="F27:F36" si="4">B27/30*E27</f>
        <v>263692</v>
      </c>
      <c r="G27" s="4">
        <v>206782</v>
      </c>
      <c r="I27" s="31"/>
      <c r="J27" s="31"/>
      <c r="K27" s="31"/>
      <c r="L27" s="31"/>
    </row>
    <row r="28" spans="2:12" x14ac:dyDescent="0.25">
      <c r="B28" s="4">
        <v>2165471</v>
      </c>
      <c r="C28" s="2">
        <v>44516</v>
      </c>
      <c r="D28" s="2">
        <v>44522</v>
      </c>
      <c r="E28" s="1">
        <f t="shared" ref="E28:E36" si="5">DAYS360(C28,D28+1)</f>
        <v>7</v>
      </c>
      <c r="F28" s="6">
        <f t="shared" si="4"/>
        <v>505276.56666666665</v>
      </c>
      <c r="G28" s="4">
        <v>388719</v>
      </c>
      <c r="I28" s="31"/>
      <c r="J28" s="31"/>
      <c r="K28" s="31"/>
      <c r="L28" s="31"/>
    </row>
    <row r="29" spans="2:12" x14ac:dyDescent="0.25">
      <c r="B29" s="4">
        <v>2165471</v>
      </c>
      <c r="C29" s="2">
        <v>44523</v>
      </c>
      <c r="D29" s="2">
        <v>44531</v>
      </c>
      <c r="E29" s="1">
        <f t="shared" si="5"/>
        <v>9</v>
      </c>
      <c r="F29" s="6">
        <f t="shared" si="4"/>
        <v>649641.30000000005</v>
      </c>
      <c r="G29" s="4">
        <v>496000</v>
      </c>
      <c r="I29" s="31"/>
      <c r="J29" s="31"/>
      <c r="K29" s="31"/>
      <c r="L29" s="31"/>
    </row>
    <row r="30" spans="2:12" x14ac:dyDescent="0.25">
      <c r="B30" s="4">
        <v>1888358</v>
      </c>
      <c r="C30" s="2">
        <v>44536</v>
      </c>
      <c r="D30" s="2">
        <v>44541</v>
      </c>
      <c r="E30" s="1">
        <f t="shared" si="5"/>
        <v>6</v>
      </c>
      <c r="F30" s="6">
        <f t="shared" si="4"/>
        <v>377671.60000000003</v>
      </c>
      <c r="G30" s="4">
        <v>285885</v>
      </c>
      <c r="I30" s="31"/>
      <c r="J30" s="31"/>
      <c r="K30" s="31"/>
      <c r="L30" s="31"/>
    </row>
    <row r="31" spans="2:12" x14ac:dyDescent="0.25">
      <c r="B31" s="4">
        <v>1888358</v>
      </c>
      <c r="C31" s="9">
        <v>44560</v>
      </c>
      <c r="D31" s="9">
        <v>44561</v>
      </c>
      <c r="E31" s="1">
        <f t="shared" si="5"/>
        <v>1</v>
      </c>
      <c r="F31" s="6">
        <f t="shared" si="4"/>
        <v>62945.26666666667</v>
      </c>
      <c r="G31" s="4"/>
      <c r="I31" s="31"/>
      <c r="J31" s="31"/>
      <c r="K31" s="31"/>
      <c r="L31" s="31"/>
    </row>
    <row r="32" spans="2:12" ht="15.75" thickBot="1" x14ac:dyDescent="0.3">
      <c r="B32" s="4">
        <v>2142431</v>
      </c>
      <c r="C32" s="20">
        <v>44562</v>
      </c>
      <c r="D32" s="20">
        <v>44565</v>
      </c>
      <c r="E32" s="17">
        <v>5</v>
      </c>
      <c r="F32" s="27">
        <f t="shared" si="4"/>
        <v>357071.83333333337</v>
      </c>
      <c r="G32" s="28">
        <v>280202</v>
      </c>
    </row>
    <row r="33" spans="2:7" x14ac:dyDescent="0.25">
      <c r="B33" s="4">
        <v>2334653</v>
      </c>
      <c r="C33" s="19">
        <v>44643</v>
      </c>
      <c r="D33" s="19">
        <v>44650</v>
      </c>
      <c r="E33" s="15">
        <f t="shared" si="5"/>
        <v>8</v>
      </c>
      <c r="F33" s="25">
        <f t="shared" si="4"/>
        <v>622574.1333333333</v>
      </c>
      <c r="G33" s="26"/>
    </row>
    <row r="34" spans="2:7" ht="15.75" thickBot="1" x14ac:dyDescent="0.3">
      <c r="B34" s="4">
        <v>1676585</v>
      </c>
      <c r="C34" s="22">
        <v>44652</v>
      </c>
      <c r="D34" s="22">
        <v>44672</v>
      </c>
      <c r="E34" s="17">
        <v>22</v>
      </c>
      <c r="F34" s="27">
        <f t="shared" si="4"/>
        <v>1229495.6666666665</v>
      </c>
      <c r="G34" s="28">
        <v>1238973</v>
      </c>
    </row>
    <row r="35" spans="2:7" x14ac:dyDescent="0.25">
      <c r="B35" s="4">
        <v>1731185</v>
      </c>
      <c r="C35" s="21">
        <v>44674</v>
      </c>
      <c r="D35" s="21">
        <v>44681</v>
      </c>
      <c r="E35" s="15">
        <f t="shared" si="5"/>
        <v>8</v>
      </c>
      <c r="F35" s="25">
        <f t="shared" si="4"/>
        <v>461649.33333333331</v>
      </c>
      <c r="G35" s="26"/>
    </row>
    <row r="36" spans="2:7" ht="15.75" thickBot="1" x14ac:dyDescent="0.3">
      <c r="B36" s="4">
        <v>1723176</v>
      </c>
      <c r="C36" s="24">
        <v>44682</v>
      </c>
      <c r="D36" s="24">
        <v>44688</v>
      </c>
      <c r="E36" s="17">
        <f t="shared" si="5"/>
        <v>7</v>
      </c>
      <c r="F36" s="27">
        <f t="shared" si="4"/>
        <v>402074.39999999997</v>
      </c>
      <c r="G36" s="28">
        <v>567932</v>
      </c>
    </row>
    <row r="37" spans="2:7" x14ac:dyDescent="0.25">
      <c r="B37" s="4">
        <v>1723176</v>
      </c>
      <c r="C37" s="23">
        <v>44689</v>
      </c>
      <c r="D37" s="23">
        <v>44711</v>
      </c>
      <c r="E37" s="15">
        <v>24</v>
      </c>
      <c r="F37" s="25">
        <f t="shared" ref="F37:F38" si="6">B37/30*E37</f>
        <v>1378540.7999999998</v>
      </c>
      <c r="G37" s="26">
        <v>567932</v>
      </c>
    </row>
    <row r="38" spans="2:7" x14ac:dyDescent="0.25">
      <c r="B38" s="4">
        <v>1679837</v>
      </c>
      <c r="C38" s="10">
        <v>44713</v>
      </c>
      <c r="D38" s="10">
        <v>44718</v>
      </c>
      <c r="E38" s="1">
        <v>6</v>
      </c>
      <c r="F38" s="6">
        <f t="shared" si="6"/>
        <v>335967.4</v>
      </c>
      <c r="G38" s="4">
        <v>1091027</v>
      </c>
    </row>
    <row r="39" spans="2:7" x14ac:dyDescent="0.25">
      <c r="B39" s="29" t="s">
        <v>8</v>
      </c>
      <c r="C39" s="29"/>
      <c r="D39" s="29"/>
      <c r="E39" s="7">
        <f>SUM(E24:E38)</f>
        <v>106</v>
      </c>
      <c r="F39" s="12">
        <f>SUM(F24:F38)</f>
        <v>6646600.3000000007</v>
      </c>
      <c r="G39" s="12">
        <f>SUM(G27:G38)</f>
        <v>5123452</v>
      </c>
    </row>
    <row r="40" spans="2:7" ht="17.25" x14ac:dyDescent="0.25">
      <c r="B40" s="29" t="s">
        <v>9</v>
      </c>
      <c r="C40" s="29"/>
      <c r="D40" s="29"/>
      <c r="E40" s="29"/>
      <c r="F40" s="30">
        <f>F39+G39</f>
        <v>11770052.300000001</v>
      </c>
      <c r="G40" s="30"/>
    </row>
  </sheetData>
  <mergeCells count="12">
    <mergeCell ref="I12:L18"/>
    <mergeCell ref="B2:F2"/>
    <mergeCell ref="B21:D21"/>
    <mergeCell ref="B22:E22"/>
    <mergeCell ref="F22:G22"/>
    <mergeCell ref="I6:L9"/>
    <mergeCell ref="I20:L31"/>
    <mergeCell ref="B40:E40"/>
    <mergeCell ref="F40:G40"/>
    <mergeCell ref="B4:G4"/>
    <mergeCell ref="B25:G25"/>
    <mergeCell ref="B39:D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Orozco Arce</dc:creator>
  <cp:lastModifiedBy>Valentina Orozco Arce</cp:lastModifiedBy>
  <dcterms:created xsi:type="dcterms:W3CDTF">2024-05-06T14:32:45Z</dcterms:created>
  <dcterms:modified xsi:type="dcterms:W3CDTF">2024-05-10T22:26:17Z</dcterms:modified>
</cp:coreProperties>
</file>