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ADFCFF72-D598-4000-9D2D-E7B092139296}"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<sst xmlns="http://schemas.openxmlformats.org/spreadsheetml/2006/main" count="290" uniqueCount="219">
  <si>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</si>
  <si>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</si>
  <si>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</si>
  <si>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</si>
  <si>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</si>
  <si>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</si>
  <si>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</si>
  <si>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</si>
  <si>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</si>
  <si>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</si>
  <si>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</si>
  <si>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</si>
  <si>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</si>
  <si>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</si>
  <si>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</si>
  <si>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</si>
  <si>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</si>
  <si>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</si>
  <si>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</si>
  <si>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</si>
  <si>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</si>
  <si>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</si>
  <si>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</si>
  <si>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</si>
  <si>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</si>
  <si>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</si>
  <si>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</si>
  <si>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</si>
  <si>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</si>
  <si>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</si>
  <si>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</si>
  <si>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</si>
  <si>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</si>
  <si>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</si>
  <si>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</si>
  <si>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</si>
  <si>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</si>
  <si>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</si>
  <si>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</si>
  <si>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</si>
  <si>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</si>
  <si>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</si>
  <si>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</si>
  <si>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</si>
  <si>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</si>
  <si>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</si>
  <si>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</si>
  <si>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</si>
  <si>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</si>
  <si>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</si>
  <si>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</si>
  <si>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</si>
  <si>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</si>
  <si>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</si>
  <si>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</si>
  <si>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</si>
  <si>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</si>
  <si>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</si>
  <si>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</si>
  <si>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</si>
  <si>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</si>
  <si>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</si>
  <si>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</si>
  <si>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</si>
  <si>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</si>
  <si>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</si>
  <si>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</si>
  <si>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</si>
  <si>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</si>
  <si>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</si>
  <si>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</si>
  <si>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</si>
  <si>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</si>
  <si>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</si>
  <si>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</si>
  <si>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</si>
  <si>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</si>
  <si>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</si>
  <si>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</si>
  <si>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</si>
  <si>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</si>
  <si>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</si>
  <si>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</si>
  <si>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</si>
  <si>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</si>
  <si>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</si>
  <si>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</si>
  <si>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</si>
  <si>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</si>
  <si>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</si>
  <si>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</si>
  <si>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</si>
  <si>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</si>
  <si>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</si>
  <si>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</si>
  <si>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</si>
  <si>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</si>
  <si>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</si>
  <si>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</si>
  <si>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</si>
  <si>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</si>
  <si>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</si>
  <si>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</si>
  <si>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</si>
  <si>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</si>
  <si>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</si>
  <si>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</si>
  <si>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</si>
  <si>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</si>
  <si>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</si>
  <si>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</si>
  <si>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</si>
  <si>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</si>
  <si>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</si>
  <si>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</si>
  <si>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</si>
  <si>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</si>
  <si>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</si>
  <si>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</si>
  <si>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</si>
  <si>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</si>
  <si>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</si>
  <si>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</si>
  <si>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</si>
  <si>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</si>
  <si>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</si>
  <si>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</si>
  <si>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</si>
  <si>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</si>
  <si>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</si>
  <si>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</si>
  <si>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</si>
  <si>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</si>
  <si>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</si>
  <si>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</si>
  <si>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</si>
  <si>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</si>
  <si>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</si>
  <si>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</si>
  <si>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</si>
  <si>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</si>
  <si>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</si>
  <si>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</si>
  <si>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</si>
  <si>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</si>
  <si>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</si>
  <si>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</si>
  <si>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</si>
  <si>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</si>
  <si>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</si>
  <si>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</si>
  <si>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</si>
  <si>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</si>
  <si>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</si>
  <si>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</si>
  <si>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11001310304020230028300</t>
  </si>
  <si>
    <t>Juzgado Cuarenta (40) Civil del Circuito de Bogotá</t>
  </si>
  <si>
    <t>Blanca Cecilia Correa de Camacho (madre), Nidia Cecilia Camacho Correa (hermana), Martha Liliana Camacho Correa (hermana), Guillermo Camacho Correra (hermano), Claudia Patricia Camacho Correra (hermana), Edinson Camacho Correra (hermano), María Juliana Quintero León (nieta).</t>
  </si>
  <si>
    <t xml:space="preserve">Ricardo Enrique Orellano de Arco, OP Transportadora S.A. Y Allianz Seguros S.A. </t>
  </si>
  <si>
    <t>Blanca Nelly Camacho Correa</t>
  </si>
  <si>
    <t xml:space="preserve">Bogotá </t>
  </si>
  <si>
    <t>blancaceciliacorrea@hotmail.com</t>
  </si>
  <si>
    <t>Soltera</t>
  </si>
  <si>
    <t xml:space="preserve">1. El 23 de septiembre de 2021, en la vía llanos de Cuivá a Tarazá, en la jurisdiccion del municpio de Yarumal, Antioquia el vehúiculo de placas SZZ-708 colisionó con la motocicleta de placas YHW13F, en el que se desplazaban el señor Jairo Borrero González (conductor) y Blanca Nelly Camacho (acompañante o parrillera). 
2. El vehículo placas SZZ-708 era conducido porel señor Ricardo Enrique Orellano de Arco, propietario del vehículo, que además estaba afiliado a la empresa OP Transportadora S.A. 
3. A través del Informe Policial de Accidente de Transito se atribuyó al vehículo asegurado la causal 104: "Adelantar invadiendo el carril del sentido contrario". 
4. Con ocasión al accidente se inició acción penal por el delito de homicidio culposo en contra del señor Orellano, el cual se encuentra actuivo en etapa de indagación. 
5. Secretaría De Tránsito Y Transporte De Yarumal – Antioquia, inició actuación contravencional,
la cual finalizó mediante la resolución Nro. 60 del 30 de marzo de 2022, donde el inspector que conoció de
los hechos, decidió declarar como único contraventor y responsable, al señor Ricardo Orellano. </t>
  </si>
  <si>
    <t>Septiembre 23 de 2021</t>
  </si>
  <si>
    <t xml:space="preserve">No se relaciona en el escrito de demanda. </t>
  </si>
  <si>
    <t xml:space="preserve">Dos </t>
  </si>
  <si>
    <t xml:space="preserve"> 022974808 / 42</t>
  </si>
  <si>
    <t>SZZ708</t>
  </si>
  <si>
    <t>Abril 11 de 2024</t>
  </si>
  <si>
    <t>Abril 2 de 2024</t>
  </si>
  <si>
    <t>30 de abril de 2024</t>
  </si>
  <si>
    <t>No es legible en la demanda.</t>
  </si>
  <si>
    <t xml:space="preserve">No es posible establecer. Los documentos son ilegibles. </t>
  </si>
  <si>
    <t>OP TRANSPORTADORA S.A.</t>
  </si>
  <si>
    <t xml:space="preserve">INFORMACION IMPORTANTE </t>
  </si>
  <si>
    <t xml:space="preserve">PROCESO JUDICIAL  EN CIVIL LABORAL DEL CIRCUITO DE YARUMAL </t>
  </si>
  <si>
    <t>POR LOS INTERVINIENTES   BLANCA NELLY CAMACHO CORREA Y JAIRO BORRERO GONZALEZ</t>
  </si>
  <si>
    <t>DEMANDANTES:LAURA FERNANDA BORRERO CAMACHO y por el señor JOSE FRANY QUINTERO CAMACHO, HIJOS</t>
  </si>
  <si>
    <t xml:space="preserve">PROCESO JUDICIAl TERMINADO  SE ADJUNTA ACTA </t>
  </si>
  <si>
    <t xml:space="preserve">GRUPOS FAMILIARES </t>
  </si>
  <si>
    <t>HIJA-LAURA FERNANDA BORRERO CAMACHO</t>
  </si>
  <si>
    <t>HIJO-JOSE FRANY QUINTERO CAMACHO</t>
  </si>
  <si>
    <t>MADRE</t>
  </si>
  <si>
    <t>BLANCA CECILIA CORREA De CAMACHO –</t>
  </si>
  <si>
    <t>HERMANA</t>
  </si>
  <si>
    <t>NIDIA CECILIA CAMACHO CORREA</t>
  </si>
  <si>
    <t>MARTHA LILIANA CAMACHO CORREA</t>
  </si>
  <si>
    <t>HERMANO</t>
  </si>
  <si>
    <t>GUILLERMO CAMACHO CORREA</t>
  </si>
  <si>
    <t>CLAUDIA PATRICIA CAMACHO CORREA.</t>
  </si>
  <si>
    <t xml:space="preserve">EDINSON CAMACHO CORREA </t>
  </si>
  <si>
    <t>NIETA</t>
  </si>
  <si>
    <t>MARIA JULIANA QUINTERO LEÓN</t>
  </si>
  <si>
    <t>NUERA</t>
  </si>
  <si>
    <t xml:space="preserve">YURI YASMID LEON ROZO </t>
  </si>
  <si>
    <t>LUZ YAMILA BORRERO GONZALEZ</t>
  </si>
  <si>
    <t>GLORIA STELLA BORRERO GONZALEZ</t>
  </si>
  <si>
    <t>GILBERTO BORRERO GONZALEZ</t>
  </si>
  <si>
    <t>JOSE LUIS BORRERO GONZALEZ</t>
  </si>
  <si>
    <t>PRIMER GRUPO</t>
  </si>
  <si>
    <t>SEGUNDO GRUPO</t>
  </si>
  <si>
    <t>TERCER GRUPO</t>
  </si>
  <si>
    <t>HIJA</t>
  </si>
  <si>
    <t>HIJO</t>
  </si>
  <si>
    <t xml:space="preserve">PENDIENTE DEMANDA </t>
  </si>
  <si>
    <t>PROCESO JUDICIAL</t>
  </si>
  <si>
    <t xml:space="preserve">PROCESO JUDICIAL CONCILIADO </t>
  </si>
  <si>
    <t>22974808/42</t>
  </si>
  <si>
    <t>19/09/2021 hasta las 24:00 horas del 18/09/2022</t>
  </si>
  <si>
    <t>Daño a la vida en relación</t>
  </si>
  <si>
    <t xml:space="preserve">FRENTE A LA RESPONSABILIDAD:
1. Inexistencia de responsabilidad la estar ante una causa extraña como eximente de responsabilidad - caso fortuito y fuerza mayor. 
2. Improcedencia del reconocimiento del daño a la vida en relación al extremo actor. 
3. Tasaciòn exorbitante del daño moral. 
FRENTE AL CONTRATO DE SEGURO
1. Cosa juzgada por conciliaciòn respecrto del señor Frany QWuintero Camacho quien representa a su menor hija. 
2. Inexistencia de obligaciòn de indemnizar a cargo de Allianz Seguros S.A. por incumplimiento de las cargas del artìculo 1077 del Còdigo de Comercio. 
3. Riesgos expresamente excluidos en la Pòliza No. 022974808/42.
4. Caràcter meramente indemnizatorio del contrato de seguro. 
5.  En cualquier caso, de ninguna forma se podrà exceder el lìmite del valor asegurado. 
6.Deducible. 
7. Genèrica. </t>
  </si>
  <si>
    <t xml:space="preserve">La contingencia se califica como PROBABLE,  teniendo en cuenta que está probada la responsabilidad del conductor del vehículo asegurado en la ocurrencia del accidente de tránsito. 
La Póliza Auto Colectivo Pesados No. 022974808/42,  cuyo asegurado es la sociedad O.P. Transportadora S.A., presta cobertura temporal y cobertura material frente a los hechos y pretensiones expuestas en el líbelo de la demanda. Frente a la cobertura temporal, debe señalarse que la ocurrencia del accidente de tránsito (23 de septiembre de 2021) se encuentra dentro de la delimitación temporal de la póliza, comprendida desde el 19 de septiembre de 2021 hasta el 18 de septiembre de 2022, bajo la modalidad de ocurrencia. Así mismo, presta cobertura material en tanto la Póliza ampara la responsabilidad civil extracontractual frente al vehículo de placas SZZ-708, pretensión que se endilga al extremo pasivo. 
Por otro lado, frente a la responsabilidad del asegurado, debe decirse que existen elementos de prueba que acreditan la responsabilidad del conductor del vehículo asegurado en el accidente del 23 de septiembre de 2021. En primera medida porque a través del Informe Policial de  Accidente de Tránsito se atribuyó únicamente al vehículo de placas SZZ-708 como causa probable del accidente la hipótesis No. 104 consistente en invasión del carril. Adicionalmente, porque dicha hipótesis se confirmó a través del RAT elaborado a solicitud de la Compañía en el que se confirmó la responsabilidad del asegurado a través de la siguiente conclusión "Basados en el análisis realizado, se establece que la causa 5 fundamental (DETERMINANTE) del accidente de tránsito obedece a la ocupación del carril contrario (contra vía) por parte del vehículo No. 1 TRACTOCAMIÓN”.Por lo anterior, resulta claro que el conductor del vehículo asegurado incurrió en conductas que definitivamente incidieron en la ocurrencia del accidente de tránsito.
Lo anterior, sin perjuicio del carácter contingente del proceso.  
</t>
  </si>
  <si>
    <t>Como liquidación objetiva de perjuicios se llegó a $298,300,000. Lo anterior, con base en los siguientes fundamentos jurídicos:
1.	Daño Moral: Se tomó como daño moral la suma de $60.000.000 para la madre de la víctima, $30.000.000 para cada uno de los cinco hermanos de la víctima. Así mismo, se reconocerá $30.000.000 para la nieta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$240.000.000.
2. Daño a la vida en relación: Se reconoce la suma de $60.000.000 por concepto de daño a la vida de relación a la señora Blanca Correa, madre de la víctima.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No se reconcerá suma por este concepto para los hermanos y la nieta de la víctima, dado que no se tiene certeza sobre la vivienda común o algún grado de cercanía con la fallecida que haya alterado sus condiciones de existencia.
3.  Deducible: Teniendo en cuenta que el valor de las pretensiones objetivadas es equivalente a $30.000.000 y que el deducible en la Póliza corresponde a $1.700.000, la liquidación objetivada de los perjuicios equivale a  $298.300.000.</t>
  </si>
  <si>
    <t>ok</t>
  </si>
  <si>
    <t>de acuerdo con  las excepciones propuestas</t>
  </si>
  <si>
    <t>SINIESTRO 106272755  LEGIS APJ32351</t>
  </si>
  <si>
    <t>SINIESTRO 106272755  LEGIS APJ32351 APL 194057</t>
  </si>
  <si>
    <t xml:space="preserve">La contingencia se califica como PROBABLE,  teniendo en cuenta que está probada la responsabilidad del conductor del vehículo asegurado en la ocurrencia del accidente de tránsito. 
La Póliza Auto Colectivo Pesados No. 022974808/42,  cuyo asegurado es la sociedad O.P. Transportadora S.A., presta cobertura temporal y cobertura material frente a los hechos y pretensiones expuestas en el líbelo de la demanda. Frente a la cobertura temporal, debe señalarse que la ocurrencia del accidente de tránsito (23 de septiembre de 2021) se encuentra dentro de la delimitación temporal de la póliza, comprendida desde el 19 de septiembre de 2021 hasta el 18 de septiembre de 2022, bajo la modalidad de ocurrencia. Así mismo, presta cobertura material en tanto la Póliza ampara la responsabilidad civil extracontractual frente al vehículo de placas SZZ-708, pretensión que se endilga al extremo pasivo. 
Por otro lado, frente a la responsabilidad del asegurado, debe decirse que existen elementos de prueba que acreditan la responsabilidad del conductor del vehículo asegurado en el accidente del 23 de septiembre de 2021. En primera medida porque a través del Informe Policial de  Accidente de Tránsito se atribuyó únicamente al vehículo de placas SZZ-708 como causa probable del accidente la hipótesis No. 104 consistente en invasión del carril. Adicionalmente, porque dicha hipótesis se confirmó a través del RAT elaborado a solicitud de la Compañía en el que se confirmó la responsabilidad del asegurado a través de la siguiente conclusión "Basados en el análisis realizado, se establece que la causa 5 fundamental (DETERMINANTE) del accidente de tránsito obedece a la ocupación del carril contrario (contra vía) por parte del vehículo No. 1 TRACTOCAMIÓN”.Por lo anterior, resulta claro que el conductor del vehículo asegurado incurrió en conductas que definitivamente incidieron en la ocurrencia del accidente de tránsito.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</si>
</sst>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2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0" xfId="0" applyAlignment="1">
      <alignment wrapText="1"/>
    </xf>
    <xf numFmtId="0" fontId="0" fillId="0" borderId="0" xfId="0" applyAlignment="1">
      <alignment vertical="top" wrapText="1"/>
    </xf>
    <xf numFmtId="0" fontId="9" fillId="0" borderId="15" xfId="0" applyFont="1" applyBorder="1" applyAlignment="1">
      <alignment vertical="center"/>
    </xf>
    <xf numFmtId="0" fontId="10" fillId="0" borderId="16" xfId="0" applyFont="1" applyBorder="1" applyAlignment="1">
      <alignment horizontal="center" vertical="center"/>
    </xf>
    <xf numFmtId="0" fontId="4" fillId="2" borderId="0" xfId="0" applyFont="1" applyFill="1" applyAlignment="1">
      <alignment horizontal="center"/>
    </xf>
    <xf numFmtId="0" fontId="10" fillId="0" borderId="18" xfId="0" applyFont="1" applyBorder="1" applyAlignment="1">
      <alignment vertical="center"/>
    </xf>
    <xf numFmtId="0" fontId="10" fillId="0" borderId="19" xfId="0" applyFont="1" applyBorder="1" applyAlignment="1">
      <alignment horizontal="center" vertical="center"/>
    </xf>
    <xf numFmtId="0" fontId="10" fillId="0" borderId="15" xfId="0" applyFont="1" applyBorder="1" applyAlignment="1">
      <alignment vertical="center"/>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9" borderId="17" xfId="0" applyFill="1" applyBorder="1" applyAlignment="1">
      <alignment horizontal="center"/>
    </xf>
    <xf numFmtId="0" fontId="4" fillId="2" borderId="0" xfId="0" applyFont="1" applyFill="1" applyAlignment="1">
      <alignment horizontal="center"/>
    </xf>
    <xf numFmtId="0" fontId="0" fillId="8" borderId="0" xfId="0" applyFill="1" applyAlignment="1">
      <alignment horizontal="center"/>
    </xf>
    <xf numFmtId="0" fontId="2" fillId="8" borderId="0" xfId="0" applyFont="1" applyFill="1" applyAlignment="1">
      <alignment horizontal="center"/>
    </xf>
    <xf numFmtId="0" fontId="0" fillId="9" borderId="17" xfId="0"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ceciliacorre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9" zoomScale="85" zoomScaleNormal="85"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4" t="s">
        <v>0</v>
      </c>
      <c r="B1" s="54"/>
      <c r="C1" s="54"/>
    </row>
    <row r="2" spans="1:3" x14ac:dyDescent="0.35">
      <c r="A2" s="5" t="s">
        <v>1</v>
      </c>
      <c r="B2" s="61" t="s">
        <v>155</v>
      </c>
      <c r="C2" s="62"/>
    </row>
    <row r="3" spans="1:3" x14ac:dyDescent="0.35">
      <c r="A3" s="5" t="s">
        <v>2</v>
      </c>
      <c r="B3" s="63" t="s">
        <v>156</v>
      </c>
      <c r="C3" s="64"/>
    </row>
    <row r="4" spans="1:3" x14ac:dyDescent="0.35">
      <c r="A4" s="5" t="s">
        <v>3</v>
      </c>
      <c r="B4" s="63" t="s">
        <v>157</v>
      </c>
      <c r="C4" s="64"/>
    </row>
    <row r="5" spans="1:3" ht="31.5" customHeight="1" x14ac:dyDescent="0.35">
      <c r="A5" s="5" t="s">
        <v>4</v>
      </c>
      <c r="B5" s="63" t="s">
        <v>158</v>
      </c>
      <c r="C5" s="64"/>
    </row>
    <row r="6" spans="1:3" x14ac:dyDescent="0.35">
      <c r="A6" s="5" t="s">
        <v>5</v>
      </c>
      <c r="B6" s="55" t="s">
        <v>124</v>
      </c>
      <c r="C6" s="55"/>
    </row>
    <row r="7" spans="1:3" x14ac:dyDescent="0.35">
      <c r="A7" s="44" t="s">
        <v>6</v>
      </c>
      <c r="B7" s="57" t="s">
        <v>125</v>
      </c>
      <c r="C7" s="58"/>
    </row>
    <row r="8" spans="1:3" ht="23.15" customHeight="1" x14ac:dyDescent="0.35">
      <c r="A8" s="43" t="s">
        <v>7</v>
      </c>
      <c r="B8" s="66" t="s">
        <v>159</v>
      </c>
      <c r="C8" s="66"/>
    </row>
    <row r="9" spans="1:3" x14ac:dyDescent="0.35">
      <c r="A9" s="27" t="s">
        <v>8</v>
      </c>
      <c r="B9" s="55">
        <v>51665325</v>
      </c>
      <c r="C9" s="55"/>
    </row>
    <row r="10" spans="1:3" x14ac:dyDescent="0.35">
      <c r="A10" s="27" t="s">
        <v>9</v>
      </c>
      <c r="B10" s="56" t="s">
        <v>160</v>
      </c>
      <c r="C10" s="56"/>
    </row>
    <row r="11" spans="1:3" ht="30" customHeight="1" x14ac:dyDescent="0.35">
      <c r="A11" s="28" t="s">
        <v>10</v>
      </c>
      <c r="B11" s="56">
        <v>3164611814</v>
      </c>
      <c r="C11" s="56"/>
    </row>
    <row r="12" spans="1:3" ht="30" customHeight="1" x14ac:dyDescent="0.35">
      <c r="A12" s="5" t="s">
        <v>11</v>
      </c>
      <c r="B12" s="73" t="s">
        <v>161</v>
      </c>
      <c r="C12" s="74"/>
    </row>
    <row r="13" spans="1:3" x14ac:dyDescent="0.35">
      <c r="A13" s="5" t="s">
        <v>12</v>
      </c>
      <c r="B13" s="55" t="s">
        <v>162</v>
      </c>
      <c r="C13" s="55"/>
    </row>
    <row r="14" spans="1:3" x14ac:dyDescent="0.35">
      <c r="A14" s="5" t="s">
        <v>13</v>
      </c>
      <c r="B14" s="67" t="s">
        <v>172</v>
      </c>
      <c r="C14" s="55"/>
    </row>
    <row r="15" spans="1:3" x14ac:dyDescent="0.35">
      <c r="A15" s="5" t="s">
        <v>14</v>
      </c>
      <c r="B15" s="55" t="s">
        <v>173</v>
      </c>
      <c r="C15" s="55"/>
    </row>
    <row r="16" spans="1:3" x14ac:dyDescent="0.35">
      <c r="A16" s="5" t="s">
        <v>15</v>
      </c>
      <c r="B16" s="55" t="s">
        <v>164</v>
      </c>
      <c r="C16" s="55"/>
    </row>
    <row r="17" spans="1:3" ht="15" customHeight="1" x14ac:dyDescent="0.35">
      <c r="A17" s="5" t="s">
        <v>16</v>
      </c>
      <c r="B17" s="56" t="s">
        <v>140</v>
      </c>
      <c r="C17" s="56"/>
    </row>
    <row r="18" spans="1:3" x14ac:dyDescent="0.35">
      <c r="A18" s="5" t="s">
        <v>17</v>
      </c>
      <c r="B18" s="56" t="s">
        <v>165</v>
      </c>
      <c r="C18" s="56"/>
    </row>
    <row r="19" spans="1:3" ht="18.75" customHeight="1" x14ac:dyDescent="0.35">
      <c r="A19" s="5" t="s">
        <v>18</v>
      </c>
      <c r="B19" s="59" t="s">
        <v>165</v>
      </c>
      <c r="C19" s="60"/>
    </row>
    <row r="20" spans="1:3" x14ac:dyDescent="0.35">
      <c r="A20" s="5" t="s">
        <v>19</v>
      </c>
      <c r="B20" s="55" t="s">
        <v>166</v>
      </c>
      <c r="C20" s="55"/>
    </row>
    <row r="21" spans="1:3" ht="17.25" customHeight="1" x14ac:dyDescent="0.35">
      <c r="A21" s="5" t="s">
        <v>20</v>
      </c>
      <c r="B21" s="56" t="s">
        <v>112</v>
      </c>
      <c r="C21" s="56"/>
    </row>
    <row r="22" spans="1:3" x14ac:dyDescent="0.35">
      <c r="A22" s="43" t="s">
        <v>21</v>
      </c>
      <c r="B22" s="72" t="s">
        <v>164</v>
      </c>
      <c r="C22" s="72"/>
    </row>
    <row r="23" spans="1:3" x14ac:dyDescent="0.35">
      <c r="A23" s="27" t="s">
        <v>22</v>
      </c>
      <c r="B23" s="71" t="s">
        <v>165</v>
      </c>
      <c r="C23" s="70"/>
    </row>
    <row r="24" spans="1:3" x14ac:dyDescent="0.35">
      <c r="A24" s="27" t="s">
        <v>23</v>
      </c>
      <c r="B24" s="71" t="s">
        <v>165</v>
      </c>
      <c r="C24" s="70"/>
    </row>
    <row r="25" spans="1:3" x14ac:dyDescent="0.35">
      <c r="A25" s="65" t="s">
        <v>24</v>
      </c>
      <c r="B25" s="70" t="s">
        <v>163</v>
      </c>
      <c r="C25" s="53"/>
    </row>
    <row r="26" spans="1:3" x14ac:dyDescent="0.35">
      <c r="A26" s="65"/>
      <c r="B26" s="53"/>
      <c r="C26" s="53"/>
    </row>
    <row r="27" spans="1:3" ht="100.5" customHeight="1" x14ac:dyDescent="0.35">
      <c r="A27" s="65"/>
      <c r="B27" s="53"/>
      <c r="C27" s="53"/>
    </row>
    <row r="28" spans="1:3" x14ac:dyDescent="0.35">
      <c r="A28" s="27" t="s">
        <v>25</v>
      </c>
      <c r="B28" s="53" t="s">
        <v>174</v>
      </c>
      <c r="C28" s="53"/>
    </row>
    <row r="29" spans="1:3" x14ac:dyDescent="0.35">
      <c r="A29" s="27" t="s">
        <v>26</v>
      </c>
      <c r="B29" s="53">
        <v>9000244950</v>
      </c>
      <c r="C29" s="53"/>
    </row>
    <row r="30" spans="1:3" x14ac:dyDescent="0.35">
      <c r="A30" s="27" t="s">
        <v>27</v>
      </c>
      <c r="B30" s="53" t="s">
        <v>168</v>
      </c>
      <c r="C30" s="53"/>
    </row>
    <row r="31" spans="1:3" x14ac:dyDescent="0.35">
      <c r="A31" s="27" t="s">
        <v>28</v>
      </c>
      <c r="B31" s="53" t="s">
        <v>167</v>
      </c>
      <c r="C31" s="53"/>
    </row>
    <row r="32" spans="1:3" x14ac:dyDescent="0.35">
      <c r="A32" s="27" t="s">
        <v>29</v>
      </c>
      <c r="B32" s="68" t="s">
        <v>169</v>
      </c>
      <c r="C32" s="69"/>
    </row>
    <row r="33" spans="1:3" x14ac:dyDescent="0.35">
      <c r="A33" s="5" t="s">
        <v>30</v>
      </c>
      <c r="B33" s="67" t="s">
        <v>170</v>
      </c>
      <c r="C33" s="67"/>
    </row>
    <row r="34" spans="1:3" ht="43.5" x14ac:dyDescent="0.35">
      <c r="A34" s="5" t="s">
        <v>31</v>
      </c>
      <c r="B34" s="67" t="s">
        <v>171</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13A4B14-F01C-480E-88AE-A77872E696A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74"/>
  <sheetViews>
    <sheetView zoomScale="98" zoomScaleNormal="98" workbookViewId="0">
      <selection activeCell="B2" sqref="B2:C2"/>
    </sheetView>
  </sheetViews>
  <sheetFormatPr baseColWidth="10" defaultColWidth="0" defaultRowHeight="14.5" x14ac:dyDescent="0.35"/>
  <cols>
    <col min="1" max="1" width="65.26953125" customWidth="1"/>
    <col min="2" max="2" width="45.1796875" bestFit="1" customWidth="1"/>
    <col min="3" max="3" width="90.1796875" customWidth="1"/>
    <col min="4" max="16384" width="11.453125" hidden="1"/>
  </cols>
  <sheetData>
    <row r="1" spans="1:3" ht="18.5" x14ac:dyDescent="0.35">
      <c r="A1" s="99" t="s">
        <v>32</v>
      </c>
      <c r="B1" s="99"/>
      <c r="C1" s="99"/>
    </row>
    <row r="2" spans="1:3" ht="15.75" customHeight="1" x14ac:dyDescent="0.35">
      <c r="A2" s="20" t="s">
        <v>33</v>
      </c>
      <c r="B2" s="89" t="s">
        <v>216</v>
      </c>
      <c r="C2" s="90"/>
    </row>
    <row r="3" spans="1:3" s="2" customFormat="1" x14ac:dyDescent="0.35">
      <c r="A3" s="5" t="s">
        <v>1</v>
      </c>
      <c r="B3" s="55" t="str">
        <f>'AUTOS  NOTA 322'!B2:C2</f>
        <v>11001310304020230028300</v>
      </c>
      <c r="C3" s="55"/>
    </row>
    <row r="4" spans="1:3" s="2" customFormat="1" x14ac:dyDescent="0.35">
      <c r="A4" s="5" t="s">
        <v>2</v>
      </c>
      <c r="B4" s="55" t="str">
        <f>'AUTOS  NOTA 322'!B3:C3</f>
        <v>Juzgado Cuarenta (40) Civil del Circuito de Bogotá</v>
      </c>
      <c r="C4" s="55"/>
    </row>
    <row r="5" spans="1:3" s="2" customFormat="1" x14ac:dyDescent="0.35">
      <c r="A5" s="5" t="s">
        <v>3</v>
      </c>
      <c r="B5" s="55"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55"/>
    </row>
    <row r="6" spans="1:3" s="2" customFormat="1" x14ac:dyDescent="0.35">
      <c r="A6" s="5" t="s">
        <v>4</v>
      </c>
      <c r="B6" s="55" t="str">
        <f>'AUTOS  NOTA 322'!B5:C5</f>
        <v xml:space="preserve">Ricardo Enrique Orellano de Arco, OP Transportadora S.A. Y Allianz Seguros S.A. </v>
      </c>
      <c r="C6" s="55"/>
    </row>
    <row r="7" spans="1:3" s="2" customFormat="1" x14ac:dyDescent="0.35">
      <c r="A7" s="5" t="s">
        <v>5</v>
      </c>
      <c r="B7" s="55" t="str">
        <f>'AUTOS  NOTA 322'!B6:C6</f>
        <v>DEMANDA DIRECTA</v>
      </c>
      <c r="C7" s="55"/>
    </row>
    <row r="8" spans="1:3" s="2" customFormat="1" x14ac:dyDescent="0.35">
      <c r="A8" s="30" t="s">
        <v>34</v>
      </c>
      <c r="B8" s="55" t="str">
        <f>'AUTOS  NOTA 322'!B7:C8</f>
        <v>Blanca Nelly Camacho Correa</v>
      </c>
      <c r="C8" s="55"/>
    </row>
    <row r="9" spans="1:3" x14ac:dyDescent="0.35">
      <c r="A9" s="20" t="s">
        <v>35</v>
      </c>
      <c r="B9" s="55" t="s">
        <v>208</v>
      </c>
      <c r="C9" s="55"/>
    </row>
    <row r="10" spans="1:3" x14ac:dyDescent="0.35">
      <c r="A10" s="20" t="s">
        <v>36</v>
      </c>
      <c r="B10" s="55" t="s">
        <v>37</v>
      </c>
      <c r="C10" s="55"/>
    </row>
    <row r="11" spans="1:3" x14ac:dyDescent="0.35">
      <c r="A11" s="20" t="s">
        <v>38</v>
      </c>
      <c r="B11" s="82">
        <v>4000000000</v>
      </c>
      <c r="C11" s="83"/>
    </row>
    <row r="12" spans="1:3" x14ac:dyDescent="0.35">
      <c r="A12" s="20" t="s">
        <v>39</v>
      </c>
      <c r="B12" s="82">
        <v>1700000</v>
      </c>
      <c r="C12" s="83"/>
    </row>
    <row r="13" spans="1:3" x14ac:dyDescent="0.35">
      <c r="A13" s="20" t="s">
        <v>40</v>
      </c>
      <c r="B13" s="63" t="s">
        <v>115</v>
      </c>
      <c r="C13" s="64"/>
    </row>
    <row r="14" spans="1:3" x14ac:dyDescent="0.35">
      <c r="A14" s="20" t="s">
        <v>41</v>
      </c>
      <c r="B14" s="56" t="s">
        <v>209</v>
      </c>
      <c r="C14" s="55"/>
    </row>
    <row r="15" spans="1:3" x14ac:dyDescent="0.35">
      <c r="A15" s="20" t="s">
        <v>42</v>
      </c>
      <c r="B15" s="55" t="s">
        <v>110</v>
      </c>
      <c r="C15" s="55"/>
    </row>
    <row r="16" spans="1:3" x14ac:dyDescent="0.35">
      <c r="A16" s="20" t="s">
        <v>43</v>
      </c>
      <c r="B16" s="55" t="s">
        <v>110</v>
      </c>
      <c r="C16" s="55"/>
    </row>
    <row r="17" spans="1:3" x14ac:dyDescent="0.35">
      <c r="A17" s="86" t="s">
        <v>44</v>
      </c>
      <c r="B17" s="55"/>
      <c r="C17" s="55"/>
    </row>
    <row r="18" spans="1:3" x14ac:dyDescent="0.35">
      <c r="A18" s="87"/>
      <c r="B18" s="10" t="s">
        <v>45</v>
      </c>
      <c r="C18" s="10" t="s">
        <v>46</v>
      </c>
    </row>
    <row r="19" spans="1:3" x14ac:dyDescent="0.35">
      <c r="A19" s="87"/>
      <c r="B19" s="6" t="s">
        <v>47</v>
      </c>
      <c r="C19" s="6"/>
    </row>
    <row r="20" spans="1:3" x14ac:dyDescent="0.35">
      <c r="A20" s="87"/>
      <c r="B20" s="6"/>
      <c r="C20" s="6"/>
    </row>
    <row r="21" spans="1:3" x14ac:dyDescent="0.35">
      <c r="A21" s="88"/>
      <c r="B21" s="6"/>
      <c r="C21" s="6"/>
    </row>
    <row r="22" spans="1:3" x14ac:dyDescent="0.35">
      <c r="A22" s="20" t="s">
        <v>48</v>
      </c>
      <c r="B22" s="55"/>
      <c r="C22" s="55"/>
    </row>
    <row r="23" spans="1:3" x14ac:dyDescent="0.35">
      <c r="A23" s="20" t="s">
        <v>49</v>
      </c>
      <c r="B23" s="89"/>
      <c r="C23" s="90"/>
    </row>
    <row r="24" spans="1:3" x14ac:dyDescent="0.35">
      <c r="A24" s="20" t="s">
        <v>50</v>
      </c>
      <c r="B24" s="55" t="s">
        <v>129</v>
      </c>
      <c r="C24" s="55"/>
    </row>
    <row r="25" spans="1:3" x14ac:dyDescent="0.35">
      <c r="A25" s="20" t="s">
        <v>51</v>
      </c>
      <c r="B25" s="55"/>
      <c r="C25" s="55"/>
    </row>
    <row r="26" spans="1:3" x14ac:dyDescent="0.35">
      <c r="A26" s="20" t="s">
        <v>52</v>
      </c>
      <c r="B26" s="55"/>
      <c r="C26" s="55"/>
    </row>
    <row r="27" spans="1:3" x14ac:dyDescent="0.35">
      <c r="A27" s="19" t="s">
        <v>53</v>
      </c>
      <c r="B27" s="55"/>
      <c r="C27" s="55"/>
    </row>
    <row r="28" spans="1:3" x14ac:dyDescent="0.35">
      <c r="A28" s="91" t="s">
        <v>54</v>
      </c>
      <c r="B28" s="91"/>
      <c r="C28" s="91"/>
    </row>
    <row r="29" spans="1:3" x14ac:dyDescent="0.35">
      <c r="A29" s="84" t="s">
        <v>55</v>
      </c>
      <c r="B29" s="85"/>
      <c r="C29" s="11"/>
    </row>
    <row r="30" spans="1:3" x14ac:dyDescent="0.35">
      <c r="A30" s="84" t="s">
        <v>56</v>
      </c>
      <c r="B30" s="85"/>
      <c r="C30" s="11"/>
    </row>
    <row r="31" spans="1:3" x14ac:dyDescent="0.35">
      <c r="A31" s="84" t="s">
        <v>57</v>
      </c>
      <c r="B31" s="85"/>
      <c r="C31" s="12"/>
    </row>
    <row r="32" spans="1:3" x14ac:dyDescent="0.35">
      <c r="A32" s="84" t="s">
        <v>58</v>
      </c>
      <c r="B32" s="85"/>
      <c r="C32" s="11"/>
    </row>
    <row r="33" spans="1:3" x14ac:dyDescent="0.35">
      <c r="A33" s="84" t="s">
        <v>59</v>
      </c>
      <c r="B33" s="85"/>
      <c r="C33" s="11"/>
    </row>
    <row r="34" spans="1:3" x14ac:dyDescent="0.35">
      <c r="A34" s="84" t="s">
        <v>60</v>
      </c>
      <c r="B34" s="85"/>
      <c r="C34" s="13"/>
    </row>
    <row r="35" spans="1:3" x14ac:dyDescent="0.35">
      <c r="A35" s="80" t="s">
        <v>61</v>
      </c>
      <c r="B35" s="81"/>
      <c r="C35" s="14"/>
    </row>
    <row r="36" spans="1:3" x14ac:dyDescent="0.35">
      <c r="A36" s="80" t="s">
        <v>62</v>
      </c>
      <c r="B36" s="81"/>
      <c r="C36" s="15"/>
    </row>
    <row r="37" spans="1:3" x14ac:dyDescent="0.35">
      <c r="A37" s="92" t="s">
        <v>63</v>
      </c>
      <c r="B37" s="93"/>
      <c r="C37" s="15"/>
    </row>
    <row r="38" spans="1:3" x14ac:dyDescent="0.35">
      <c r="A38" s="94"/>
      <c r="B38" s="95"/>
      <c r="C38" s="15"/>
    </row>
    <row r="39" spans="1:3" x14ac:dyDescent="0.35">
      <c r="A39" s="96"/>
      <c r="B39" s="97"/>
      <c r="C39" s="15"/>
    </row>
    <row r="40" spans="1:3" x14ac:dyDescent="0.35">
      <c r="A40" s="98" t="s">
        <v>64</v>
      </c>
      <c r="B40" s="98"/>
      <c r="C40" s="98"/>
    </row>
    <row r="41" spans="1:3" x14ac:dyDescent="0.35">
      <c r="A41" s="17" t="s">
        <v>65</v>
      </c>
      <c r="B41" s="18"/>
      <c r="C41" s="15"/>
    </row>
    <row r="42" spans="1:3" x14ac:dyDescent="0.35">
      <c r="A42" s="80" t="s">
        <v>66</v>
      </c>
      <c r="B42" s="81"/>
      <c r="C42" s="15"/>
    </row>
    <row r="43" spans="1:3" x14ac:dyDescent="0.35">
      <c r="A43" s="80" t="s">
        <v>67</v>
      </c>
      <c r="B43" s="81"/>
      <c r="C43" s="15"/>
    </row>
    <row r="44" spans="1:3" x14ac:dyDescent="0.35">
      <c r="A44" s="17" t="s">
        <v>68</v>
      </c>
      <c r="B44" s="18"/>
      <c r="C44" s="15"/>
    </row>
    <row r="45" spans="1:3" x14ac:dyDescent="0.35">
      <c r="A45" s="17" t="s">
        <v>69</v>
      </c>
      <c r="B45" s="18"/>
      <c r="C45" s="15"/>
    </row>
    <row r="46" spans="1:3" x14ac:dyDescent="0.35">
      <c r="A46" s="80" t="s">
        <v>70</v>
      </c>
      <c r="B46" s="81"/>
      <c r="C46" s="15"/>
    </row>
    <row r="47" spans="1:3" x14ac:dyDescent="0.35">
      <c r="A47" s="17" t="s">
        <v>71</v>
      </c>
      <c r="B47" s="16"/>
      <c r="C47" s="15"/>
    </row>
    <row r="48" spans="1:3" x14ac:dyDescent="0.35">
      <c r="A48" s="80" t="s">
        <v>72</v>
      </c>
      <c r="B48" s="81"/>
      <c r="C48" s="15"/>
    </row>
    <row r="49" spans="1:3" x14ac:dyDescent="0.35">
      <c r="A49" s="80" t="s">
        <v>73</v>
      </c>
      <c r="B49" s="81"/>
      <c r="C49" s="15"/>
    </row>
    <row r="50" spans="1:3" x14ac:dyDescent="0.35">
      <c r="A50" s="80" t="s">
        <v>63</v>
      </c>
      <c r="B50" s="81"/>
      <c r="C50" s="15"/>
    </row>
    <row r="52" spans="1:3" x14ac:dyDescent="0.35">
      <c r="A52" s="77" t="s">
        <v>175</v>
      </c>
      <c r="B52" s="77"/>
      <c r="C52" s="77"/>
    </row>
    <row r="53" spans="1:3" ht="29" x14ac:dyDescent="0.35">
      <c r="A53" s="2" t="s">
        <v>176</v>
      </c>
      <c r="B53" s="45" t="s">
        <v>177</v>
      </c>
      <c r="C53" s="46" t="s">
        <v>178</v>
      </c>
    </row>
    <row r="54" spans="1:3" x14ac:dyDescent="0.35">
      <c r="A54" s="78" t="s">
        <v>179</v>
      </c>
      <c r="B54" s="78"/>
      <c r="C54" s="78"/>
    </row>
    <row r="57" spans="1:3" x14ac:dyDescent="0.35">
      <c r="A57" s="49" t="s">
        <v>180</v>
      </c>
    </row>
    <row r="58" spans="1:3" x14ac:dyDescent="0.35">
      <c r="A58" s="76" t="s">
        <v>200</v>
      </c>
      <c r="B58" s="76"/>
      <c r="C58" s="76"/>
    </row>
    <row r="59" spans="1:3" ht="15" thickBot="1" x14ac:dyDescent="0.4">
      <c r="A59" s="47" t="s">
        <v>203</v>
      </c>
      <c r="B59" s="48" t="s">
        <v>181</v>
      </c>
      <c r="C59" s="75" t="s">
        <v>207</v>
      </c>
    </row>
    <row r="60" spans="1:3" ht="15" thickBot="1" x14ac:dyDescent="0.4">
      <c r="A60" s="47" t="s">
        <v>204</v>
      </c>
      <c r="B60" s="48" t="s">
        <v>182</v>
      </c>
      <c r="C60" s="75"/>
    </row>
    <row r="61" spans="1:3" ht="15" thickBot="1" x14ac:dyDescent="0.4">
      <c r="A61" s="76" t="s">
        <v>201</v>
      </c>
      <c r="B61" s="76"/>
      <c r="C61" s="76"/>
    </row>
    <row r="62" spans="1:3" ht="15" thickBot="1" x14ac:dyDescent="0.4">
      <c r="A62" s="50" t="s">
        <v>183</v>
      </c>
      <c r="B62" s="51" t="s">
        <v>184</v>
      </c>
      <c r="C62" s="79" t="s">
        <v>206</v>
      </c>
    </row>
    <row r="63" spans="1:3" ht="15" thickBot="1" x14ac:dyDescent="0.4">
      <c r="A63" s="52" t="s">
        <v>185</v>
      </c>
      <c r="B63" s="48" t="s">
        <v>186</v>
      </c>
      <c r="C63" s="79"/>
    </row>
    <row r="64" spans="1:3" ht="15" thickBot="1" x14ac:dyDescent="0.4">
      <c r="A64" s="52" t="s">
        <v>185</v>
      </c>
      <c r="B64" s="48" t="s">
        <v>187</v>
      </c>
      <c r="C64" s="79"/>
    </row>
    <row r="65" spans="1:3" ht="15" thickBot="1" x14ac:dyDescent="0.4">
      <c r="A65" s="52" t="s">
        <v>188</v>
      </c>
      <c r="B65" s="48" t="s">
        <v>189</v>
      </c>
      <c r="C65" s="79"/>
    </row>
    <row r="66" spans="1:3" ht="15" thickBot="1" x14ac:dyDescent="0.4">
      <c r="A66" s="52" t="s">
        <v>185</v>
      </c>
      <c r="B66" s="48" t="s">
        <v>190</v>
      </c>
      <c r="C66" s="79"/>
    </row>
    <row r="67" spans="1:3" ht="15" thickBot="1" x14ac:dyDescent="0.4">
      <c r="A67" s="52" t="s">
        <v>188</v>
      </c>
      <c r="B67" s="48" t="s">
        <v>191</v>
      </c>
      <c r="C67" s="79"/>
    </row>
    <row r="68" spans="1:3" ht="15" thickBot="1" x14ac:dyDescent="0.4">
      <c r="A68" s="52" t="s">
        <v>192</v>
      </c>
      <c r="B68" s="48" t="s">
        <v>193</v>
      </c>
      <c r="C68" s="79"/>
    </row>
    <row r="69" spans="1:3" ht="15" thickBot="1" x14ac:dyDescent="0.4">
      <c r="A69" s="52" t="s">
        <v>194</v>
      </c>
      <c r="B69" s="48" t="s">
        <v>195</v>
      </c>
      <c r="C69" s="79"/>
    </row>
    <row r="70" spans="1:3" x14ac:dyDescent="0.35">
      <c r="A70" s="76" t="s">
        <v>202</v>
      </c>
      <c r="B70" s="76"/>
      <c r="C70" s="76"/>
    </row>
    <row r="71" spans="1:3" ht="15" thickBot="1" x14ac:dyDescent="0.4">
      <c r="A71" s="52" t="s">
        <v>185</v>
      </c>
      <c r="B71" s="48" t="s">
        <v>196</v>
      </c>
      <c r="C71" s="75" t="s">
        <v>205</v>
      </c>
    </row>
    <row r="72" spans="1:3" ht="15" thickBot="1" x14ac:dyDescent="0.4">
      <c r="A72" s="52" t="s">
        <v>185</v>
      </c>
      <c r="B72" s="48" t="s">
        <v>197</v>
      </c>
      <c r="C72" s="75"/>
    </row>
    <row r="73" spans="1:3" ht="15" thickBot="1" x14ac:dyDescent="0.4">
      <c r="A73" s="52" t="s">
        <v>188</v>
      </c>
      <c r="B73" s="48" t="s">
        <v>198</v>
      </c>
      <c r="C73" s="75"/>
    </row>
    <row r="74" spans="1:3" ht="15" thickBot="1" x14ac:dyDescent="0.4">
      <c r="A74" s="52" t="s">
        <v>188</v>
      </c>
      <c r="B74" s="48" t="s">
        <v>199</v>
      </c>
      <c r="C74" s="75"/>
    </row>
  </sheetData>
  <mergeCells count="49">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C71:C74"/>
    <mergeCell ref="A58:C58"/>
    <mergeCell ref="A61:C61"/>
    <mergeCell ref="A70:C70"/>
    <mergeCell ref="A52:C52"/>
    <mergeCell ref="A54:C54"/>
    <mergeCell ref="C59:C60"/>
    <mergeCell ref="C62:C6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9" zoomScale="85" zoomScaleNormal="85"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99" t="s">
        <v>74</v>
      </c>
      <c r="B1" s="99"/>
      <c r="C1" s="99"/>
    </row>
    <row r="2" spans="1:9" ht="15" customHeight="1" x14ac:dyDescent="0.35">
      <c r="A2" s="34" t="s">
        <v>33</v>
      </c>
      <c r="B2" s="103" t="s">
        <v>216</v>
      </c>
      <c r="C2" s="104"/>
    </row>
    <row r="3" spans="1:9" x14ac:dyDescent="0.35">
      <c r="A3" s="35" t="s">
        <v>1</v>
      </c>
      <c r="B3" s="118" t="str">
        <f>'AUTOS  NOTA 322'!B2:C2</f>
        <v>11001310304020230028300</v>
      </c>
      <c r="C3" s="118"/>
    </row>
    <row r="4" spans="1:9" x14ac:dyDescent="0.35">
      <c r="A4" s="35" t="s">
        <v>2</v>
      </c>
      <c r="B4" s="118" t="str">
        <f>'AUTOS  NOTA 322'!B3:C3</f>
        <v>Juzgado Cuarenta (40) Civil del Circuito de Bogotá</v>
      </c>
      <c r="C4" s="118"/>
    </row>
    <row r="5" spans="1:9" x14ac:dyDescent="0.35">
      <c r="A5" s="35" t="s">
        <v>3</v>
      </c>
      <c r="B5" s="118"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118"/>
    </row>
    <row r="6" spans="1:9" ht="15" customHeight="1" x14ac:dyDescent="0.35">
      <c r="A6" s="35" t="s">
        <v>4</v>
      </c>
      <c r="B6" s="118" t="str">
        <f>'AUTOS  NOTA 322'!B5:C5</f>
        <v xml:space="preserve">Ricardo Enrique Orellano de Arco, OP Transportadora S.A. Y Allianz Seguros S.A. </v>
      </c>
      <c r="C6" s="118"/>
    </row>
    <row r="7" spans="1:9" x14ac:dyDescent="0.35">
      <c r="A7" s="35" t="s">
        <v>5</v>
      </c>
      <c r="B7" s="118" t="str">
        <f>'AUTOS  NOTA 322'!B6:C6</f>
        <v>DEMANDA DIRECTA</v>
      </c>
      <c r="C7" s="118"/>
    </row>
    <row r="8" spans="1:9" x14ac:dyDescent="0.35">
      <c r="A8" s="37" t="s">
        <v>34</v>
      </c>
      <c r="B8" s="118" t="str">
        <f>'AUTOS  NOTA 322'!B7:C8</f>
        <v>Blanca Nelly Camacho Correa</v>
      </c>
      <c r="C8" s="118"/>
    </row>
    <row r="9" spans="1:9" ht="29" x14ac:dyDescent="0.35">
      <c r="A9" s="35" t="s">
        <v>75</v>
      </c>
      <c r="B9" s="116">
        <f>SUM(C11,C12,C14,C15,C17)</f>
        <v>881600000</v>
      </c>
      <c r="C9" s="117"/>
    </row>
    <row r="10" spans="1:9" x14ac:dyDescent="0.35">
      <c r="A10" s="119" t="s">
        <v>76</v>
      </c>
      <c r="B10" s="108" t="s">
        <v>77</v>
      </c>
      <c r="C10" s="109"/>
    </row>
    <row r="11" spans="1:9" x14ac:dyDescent="0.35">
      <c r="A11" s="119"/>
      <c r="B11" s="36" t="s">
        <v>78</v>
      </c>
      <c r="C11" s="31">
        <v>0</v>
      </c>
    </row>
    <row r="12" spans="1:9" x14ac:dyDescent="0.35">
      <c r="A12" s="119"/>
      <c r="B12" s="36" t="s">
        <v>79</v>
      </c>
      <c r="C12" s="31">
        <v>0</v>
      </c>
    </row>
    <row r="13" spans="1:9" x14ac:dyDescent="0.35">
      <c r="A13" s="119"/>
      <c r="B13" s="108"/>
      <c r="C13" s="109"/>
    </row>
    <row r="14" spans="1:9" x14ac:dyDescent="0.35">
      <c r="A14" s="119"/>
      <c r="B14" s="36" t="s">
        <v>80</v>
      </c>
      <c r="C14" s="39">
        <v>440800000</v>
      </c>
    </row>
    <row r="15" spans="1:9" x14ac:dyDescent="0.35">
      <c r="A15" s="119"/>
      <c r="B15" s="36" t="s">
        <v>210</v>
      </c>
      <c r="C15" s="39">
        <v>440800000</v>
      </c>
      <c r="E15" t="s">
        <v>81</v>
      </c>
      <c r="F15" s="22">
        <v>0.7</v>
      </c>
    </row>
    <row r="16" spans="1:9" x14ac:dyDescent="0.35">
      <c r="A16" s="119"/>
      <c r="B16" s="108" t="s">
        <v>82</v>
      </c>
      <c r="C16" s="109"/>
      <c r="E16" t="s">
        <v>83</v>
      </c>
      <c r="F16" s="23">
        <v>0.3</v>
      </c>
      <c r="I16" s="25"/>
    </row>
    <row r="17" spans="1:9" x14ac:dyDescent="0.35">
      <c r="A17" s="119"/>
      <c r="B17" s="36"/>
      <c r="C17" s="40"/>
      <c r="F17" s="26"/>
      <c r="I17" s="25"/>
    </row>
    <row r="18" spans="1:9" ht="23.25" customHeight="1" x14ac:dyDescent="0.35">
      <c r="A18" s="38" t="s">
        <v>84</v>
      </c>
      <c r="B18" s="103" t="s">
        <v>81</v>
      </c>
      <c r="C18" s="104"/>
    </row>
    <row r="19" spans="1:9" ht="58" x14ac:dyDescent="0.35">
      <c r="A19" s="35" t="s">
        <v>85</v>
      </c>
      <c r="B19" s="110" t="s">
        <v>212</v>
      </c>
      <c r="C19" s="111"/>
    </row>
    <row r="20" spans="1:9" ht="15" customHeight="1" x14ac:dyDescent="0.35">
      <c r="A20" s="21" t="s">
        <v>86</v>
      </c>
      <c r="B20" s="105">
        <f>((C22+C23+C25+C26+C30+C28+C32+C34+C29+C33)-C37)*C36*C38</f>
        <v>298300000</v>
      </c>
      <c r="C20" s="105"/>
    </row>
    <row r="21" spans="1:9" x14ac:dyDescent="0.35">
      <c r="A21" s="7" t="s">
        <v>87</v>
      </c>
      <c r="B21" s="112" t="s">
        <v>77</v>
      </c>
      <c r="C21" s="113"/>
    </row>
    <row r="22" spans="1:9" x14ac:dyDescent="0.35">
      <c r="A22" s="114"/>
      <c r="B22" s="36" t="s">
        <v>78</v>
      </c>
      <c r="C22" s="31">
        <v>0</v>
      </c>
    </row>
    <row r="23" spans="1:9" x14ac:dyDescent="0.35">
      <c r="A23" s="115"/>
      <c r="B23" s="36" t="s">
        <v>79</v>
      </c>
      <c r="C23" s="31">
        <v>0</v>
      </c>
    </row>
    <row r="24" spans="1:9" x14ac:dyDescent="0.35">
      <c r="A24" s="115"/>
      <c r="B24" s="108" t="s">
        <v>88</v>
      </c>
      <c r="C24" s="109"/>
    </row>
    <row r="25" spans="1:9" x14ac:dyDescent="0.35">
      <c r="A25" s="115"/>
      <c r="B25" s="36" t="s">
        <v>80</v>
      </c>
      <c r="C25" s="31">
        <v>240000000</v>
      </c>
    </row>
    <row r="26" spans="1:9" ht="29.15" customHeight="1" x14ac:dyDescent="0.35">
      <c r="A26" s="115"/>
      <c r="B26" s="36" t="s">
        <v>210</v>
      </c>
      <c r="C26" s="31">
        <v>60000000</v>
      </c>
    </row>
    <row r="27" spans="1:9" x14ac:dyDescent="0.35">
      <c r="A27" s="115"/>
      <c r="B27" s="108" t="s">
        <v>89</v>
      </c>
      <c r="C27" s="109"/>
    </row>
    <row r="28" spans="1:9" x14ac:dyDescent="0.35">
      <c r="A28" s="115"/>
      <c r="B28" s="36" t="s">
        <v>90</v>
      </c>
      <c r="C28" s="31">
        <v>0</v>
      </c>
    </row>
    <row r="29" spans="1:9" x14ac:dyDescent="0.35">
      <c r="A29" s="115"/>
      <c r="B29" s="36" t="s">
        <v>78</v>
      </c>
      <c r="C29" s="31">
        <v>0</v>
      </c>
    </row>
    <row r="30" spans="1:9" x14ac:dyDescent="0.35">
      <c r="A30" s="115"/>
      <c r="B30" s="36" t="s">
        <v>79</v>
      </c>
      <c r="C30" s="31">
        <v>0</v>
      </c>
    </row>
    <row r="31" spans="1:9" x14ac:dyDescent="0.35">
      <c r="A31" s="115"/>
      <c r="B31" s="108" t="s">
        <v>91</v>
      </c>
      <c r="C31" s="109"/>
    </row>
    <row r="32" spans="1:9" x14ac:dyDescent="0.35">
      <c r="A32" s="115"/>
      <c r="B32" s="36"/>
      <c r="C32" s="31"/>
    </row>
    <row r="33" spans="1:3" x14ac:dyDescent="0.35">
      <c r="A33" s="115"/>
      <c r="B33" s="36" t="s">
        <v>78</v>
      </c>
      <c r="C33" s="31">
        <v>0</v>
      </c>
    </row>
    <row r="34" spans="1:3" x14ac:dyDescent="0.35">
      <c r="A34" s="115"/>
      <c r="B34" s="36" t="s">
        <v>79</v>
      </c>
      <c r="C34" s="31">
        <v>0</v>
      </c>
    </row>
    <row r="35" spans="1:3" x14ac:dyDescent="0.35">
      <c r="A35" s="115"/>
      <c r="B35" s="108" t="s">
        <v>92</v>
      </c>
      <c r="C35" s="109"/>
    </row>
    <row r="36" spans="1:3" x14ac:dyDescent="0.35">
      <c r="A36" s="115"/>
      <c r="B36" s="36" t="s">
        <v>93</v>
      </c>
      <c r="C36" s="32">
        <v>1</v>
      </c>
    </row>
    <row r="37" spans="1:3" x14ac:dyDescent="0.35">
      <c r="A37" s="115"/>
      <c r="B37" s="36" t="s">
        <v>39</v>
      </c>
      <c r="C37" s="33">
        <v>1700000</v>
      </c>
    </row>
    <row r="38" spans="1:3" x14ac:dyDescent="0.35">
      <c r="A38" s="115"/>
      <c r="B38" s="36" t="s">
        <v>94</v>
      </c>
      <c r="C38" s="32">
        <v>1</v>
      </c>
    </row>
    <row r="39" spans="1:3" x14ac:dyDescent="0.35">
      <c r="A39" s="24" t="s">
        <v>95</v>
      </c>
      <c r="B39" s="105">
        <f>IFERROR(B20*(VLOOKUP(B18,E15:F17,2,0)),16666)</f>
        <v>208810000</v>
      </c>
      <c r="C39" s="105"/>
    </row>
    <row r="40" spans="1:3" ht="93" customHeight="1" x14ac:dyDescent="0.35">
      <c r="A40" s="35" t="s">
        <v>96</v>
      </c>
      <c r="B40" s="106" t="s">
        <v>213</v>
      </c>
      <c r="C40" s="107"/>
    </row>
    <row r="41" spans="1:3" ht="211.5" customHeight="1" x14ac:dyDescent="0.35">
      <c r="A41" s="35" t="s">
        <v>97</v>
      </c>
      <c r="B41" s="101" t="s">
        <v>211</v>
      </c>
      <c r="C41" s="102"/>
    </row>
    <row r="42" spans="1:3" ht="26.15" customHeight="1" x14ac:dyDescent="0.35">
      <c r="A42" s="42" t="s">
        <v>98</v>
      </c>
      <c r="B42" s="42"/>
      <c r="C42" s="42"/>
    </row>
    <row r="43" spans="1:3" x14ac:dyDescent="0.35">
      <c r="A43" s="41" t="s">
        <v>99</v>
      </c>
      <c r="B43" s="100" t="s">
        <v>214</v>
      </c>
      <c r="C43" s="100"/>
    </row>
    <row r="44" spans="1:3" ht="41.15" customHeight="1" x14ac:dyDescent="0.35">
      <c r="A44" s="41" t="s">
        <v>100</v>
      </c>
      <c r="B44" s="100" t="s">
        <v>215</v>
      </c>
      <c r="C44" s="10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5" sqref="B15"/>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99" t="s">
        <v>101</v>
      </c>
      <c r="B1" s="99"/>
      <c r="C1" s="99"/>
    </row>
    <row r="2" spans="1:3" x14ac:dyDescent="0.35">
      <c r="A2" s="20" t="s">
        <v>33</v>
      </c>
      <c r="B2" s="89" t="s">
        <v>217</v>
      </c>
      <c r="C2" s="90"/>
    </row>
    <row r="3" spans="1:3" x14ac:dyDescent="0.35">
      <c r="A3" s="5" t="s">
        <v>1</v>
      </c>
      <c r="B3" s="55" t="str">
        <f>'AUTOS  NOTA 322'!B2:C2</f>
        <v>11001310304020230028300</v>
      </c>
      <c r="C3" s="55"/>
    </row>
    <row r="4" spans="1:3" x14ac:dyDescent="0.35">
      <c r="A4" s="5" t="s">
        <v>2</v>
      </c>
      <c r="B4" s="55" t="str">
        <f>'AUTOS  NOTA 322'!B3:C3</f>
        <v>Juzgado Cuarenta (40) Civil del Circuito de Bogotá</v>
      </c>
      <c r="C4" s="55"/>
    </row>
    <row r="5" spans="1:3" x14ac:dyDescent="0.35">
      <c r="A5" s="5" t="s">
        <v>3</v>
      </c>
      <c r="B5" s="55"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55"/>
    </row>
    <row r="6" spans="1:3" ht="15" customHeight="1" x14ac:dyDescent="0.35">
      <c r="A6" s="5" t="s">
        <v>4</v>
      </c>
      <c r="B6" s="55" t="str">
        <f>'AUTOS  NOTA 322'!B5:C5</f>
        <v xml:space="preserve">Ricardo Enrique Orellano de Arco, OP Transportadora S.A. Y Allianz Seguros S.A. </v>
      </c>
      <c r="C6" s="55"/>
    </row>
    <row r="7" spans="1:3" ht="15" customHeight="1" x14ac:dyDescent="0.35">
      <c r="A7" s="5" t="s">
        <v>5</v>
      </c>
      <c r="B7" s="55" t="str">
        <f>'AUTOS  NOTA 322'!B6:C6</f>
        <v>DEMANDA DIRECTA</v>
      </c>
      <c r="C7" s="55"/>
    </row>
    <row r="8" spans="1:3" ht="15" customHeight="1" x14ac:dyDescent="0.35">
      <c r="A8" s="30" t="s">
        <v>34</v>
      </c>
      <c r="B8" s="55" t="str">
        <f>'AUTOS  NOTA 322'!B7:C8</f>
        <v>Blanca Nelly Camacho Correa</v>
      </c>
      <c r="C8" s="55"/>
    </row>
    <row r="9" spans="1:3" ht="19" customHeight="1" x14ac:dyDescent="0.35">
      <c r="A9" s="5" t="s">
        <v>102</v>
      </c>
      <c r="B9" s="55" t="s">
        <v>81</v>
      </c>
      <c r="C9" s="55"/>
    </row>
    <row r="10" spans="1:3" x14ac:dyDescent="0.35">
      <c r="A10" s="7" t="s">
        <v>87</v>
      </c>
      <c r="B10" s="122">
        <f>'AUTOS NOTA 324'!B20:C20</f>
        <v>298300000</v>
      </c>
      <c r="C10" s="122"/>
    </row>
    <row r="11" spans="1:3" x14ac:dyDescent="0.35">
      <c r="A11" s="7" t="s">
        <v>103</v>
      </c>
      <c r="B11" s="123">
        <f>'AUTOS NOTA 324'!B39:C39</f>
        <v>208810000</v>
      </c>
      <c r="C11" s="55"/>
    </row>
    <row r="12" spans="1:3" ht="29" x14ac:dyDescent="0.35">
      <c r="A12" s="7" t="s">
        <v>104</v>
      </c>
      <c r="B12" s="120" t="s">
        <v>218</v>
      </c>
      <c r="C12" s="121"/>
    </row>
    <row r="13" spans="1:3" ht="43.5" x14ac:dyDescent="0.35">
      <c r="A13" s="5" t="s">
        <v>105</v>
      </c>
      <c r="B13" s="55" t="s">
        <v>110</v>
      </c>
      <c r="C13" s="55"/>
    </row>
    <row r="14" spans="1:3" ht="43.5" x14ac:dyDescent="0.35">
      <c r="A14" s="5" t="s">
        <v>106</v>
      </c>
      <c r="B14" s="55" t="s">
        <v>110</v>
      </c>
      <c r="C14" s="55"/>
    </row>
    <row r="15" spans="1:3" x14ac:dyDescent="0.35">
      <c r="A15" s="5" t="s">
        <v>107</v>
      </c>
      <c r="B15" s="6" t="s">
        <v>110</v>
      </c>
      <c r="C15" s="6"/>
    </row>
    <row r="16" spans="1:3" x14ac:dyDescent="0.35">
      <c r="A16" s="7" t="s">
        <v>108</v>
      </c>
      <c r="B16" s="55"/>
      <c r="C16" s="55"/>
    </row>
    <row r="17" spans="1:3" x14ac:dyDescent="0.35">
      <c r="A17" s="6" t="s">
        <v>109</v>
      </c>
      <c r="B17" s="121"/>
      <c r="C17" s="12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40</v>
      </c>
      <c r="B1" t="s">
        <v>110</v>
      </c>
      <c r="C1" s="9" t="s">
        <v>44</v>
      </c>
      <c r="D1" s="9" t="s">
        <v>111</v>
      </c>
      <c r="E1" s="3" t="s">
        <v>50</v>
      </c>
      <c r="F1" s="2" t="s">
        <v>81</v>
      </c>
      <c r="G1" s="4">
        <v>0</v>
      </c>
      <c r="H1" t="s">
        <v>16</v>
      </c>
      <c r="I1" t="s">
        <v>112</v>
      </c>
      <c r="K1" t="s">
        <v>113</v>
      </c>
      <c r="L1" s="29" t="s">
        <v>114</v>
      </c>
      <c r="M1" t="s">
        <v>115</v>
      </c>
      <c r="N1" t="s">
        <v>81</v>
      </c>
      <c r="O1" t="s">
        <v>116</v>
      </c>
    </row>
    <row r="2" spans="1:15" x14ac:dyDescent="0.35">
      <c r="A2" t="s">
        <v>115</v>
      </c>
      <c r="B2" t="s">
        <v>117</v>
      </c>
      <c r="C2" t="s">
        <v>118</v>
      </c>
      <c r="D2" s="2" t="s">
        <v>119</v>
      </c>
      <c r="E2" s="1" t="s">
        <v>120</v>
      </c>
      <c r="F2" s="2" t="s">
        <v>121</v>
      </c>
      <c r="G2" s="4">
        <v>0.7</v>
      </c>
      <c r="H2" t="s">
        <v>122</v>
      </c>
      <c r="I2" t="s">
        <v>123</v>
      </c>
      <c r="K2" t="s">
        <v>124</v>
      </c>
      <c r="L2" s="29" t="s">
        <v>125</v>
      </c>
      <c r="M2" t="s">
        <v>126</v>
      </c>
      <c r="N2" t="s">
        <v>83</v>
      </c>
      <c r="O2" t="s">
        <v>117</v>
      </c>
    </row>
    <row r="3" spans="1:15" x14ac:dyDescent="0.35">
      <c r="A3" t="s">
        <v>126</v>
      </c>
      <c r="C3" t="s">
        <v>127</v>
      </c>
      <c r="D3" s="2" t="s">
        <v>128</v>
      </c>
      <c r="E3" s="1" t="s">
        <v>129</v>
      </c>
      <c r="F3" s="2" t="s">
        <v>83</v>
      </c>
      <c r="G3" s="4">
        <v>0.3</v>
      </c>
      <c r="H3" t="s">
        <v>130</v>
      </c>
      <c r="I3" t="s">
        <v>131</v>
      </c>
      <c r="L3" s="29" t="s">
        <v>37</v>
      </c>
      <c r="M3" t="s">
        <v>132</v>
      </c>
      <c r="N3" t="s">
        <v>121</v>
      </c>
    </row>
    <row r="4" spans="1:15" x14ac:dyDescent="0.35">
      <c r="A4" t="s">
        <v>132</v>
      </c>
      <c r="C4" t="s">
        <v>133</v>
      </c>
      <c r="E4" s="1" t="s">
        <v>134</v>
      </c>
      <c r="H4" t="s">
        <v>135</v>
      </c>
      <c r="I4" t="s">
        <v>136</v>
      </c>
      <c r="L4" t="s">
        <v>137</v>
      </c>
    </row>
    <row r="5" spans="1:15" x14ac:dyDescent="0.35">
      <c r="A5" t="s">
        <v>138</v>
      </c>
      <c r="E5" s="1" t="s">
        <v>139</v>
      </c>
      <c r="H5" t="s">
        <v>140</v>
      </c>
      <c r="I5" t="s">
        <v>141</v>
      </c>
      <c r="L5" s="29" t="s">
        <v>142</v>
      </c>
    </row>
    <row r="6" spans="1:15" x14ac:dyDescent="0.35">
      <c r="E6" s="1" t="s">
        <v>143</v>
      </c>
      <c r="I6" t="s">
        <v>144</v>
      </c>
      <c r="L6" s="29" t="s">
        <v>145</v>
      </c>
    </row>
    <row r="7" spans="1:15" x14ac:dyDescent="0.35">
      <c r="E7" s="1" t="s">
        <v>146</v>
      </c>
      <c r="I7" t="s">
        <v>147</v>
      </c>
      <c r="L7" s="29" t="s">
        <v>148</v>
      </c>
    </row>
    <row r="8" spans="1:15" x14ac:dyDescent="0.35">
      <c r="E8" s="1" t="s">
        <v>149</v>
      </c>
      <c r="L8" s="29" t="s">
        <v>89</v>
      </c>
    </row>
    <row r="9" spans="1:15" x14ac:dyDescent="0.35">
      <c r="L9" s="29" t="s">
        <v>150</v>
      </c>
    </row>
    <row r="10" spans="1:15" x14ac:dyDescent="0.35">
      <c r="L10" s="29" t="s">
        <v>151</v>
      </c>
    </row>
    <row r="11" spans="1:15" x14ac:dyDescent="0.35">
      <c r="L11" s="29" t="s">
        <v>152</v>
      </c>
    </row>
    <row r="12" spans="1:15" x14ac:dyDescent="0.35">
      <c r="L12" s="29" t="s">
        <v>153</v>
      </c>
    </row>
    <row r="13" spans="1:15" x14ac:dyDescent="0.35">
      <c r="L13" s="29"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2024-06-04T14:11:19Z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