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jacosta_gha_com_co/Documents/Escritorio/"/>
    </mc:Choice>
  </mc:AlternateContent>
  <xr:revisionPtr revIDLastSave="0" documentId="14_{415D93DD-BB75-4C7D-B9BE-FA1859038EA4}" xr6:coauthVersionLast="47" xr6:coauthVersionMax="47" xr10:uidLastSave="{00000000-0000-0000-0000-000000000000}"/>
  <bookViews>
    <workbookView xWindow="1500" yWindow="735" windowWidth="11280" windowHeight="1252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<sst xmlns="http://schemas.openxmlformats.org/spreadsheetml/2006/main" count="194" uniqueCount="154">
  <si>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</si>
  <si>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</si>
  <si>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</si>
  <si>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</si>
  <si>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</si>
  <si>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</si>
  <si>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</si>
  <si>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</si>
  <si>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</si>
  <si>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</si>
  <si>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</si>
  <si>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</si>
  <si>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</si>
  <si>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</si>
  <si>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</si>
  <si>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</si>
  <si>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</si>
  <si>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</si>
  <si>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</si>
  <si>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</si>
  <si>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</si>
  <si>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</si>
  <si>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</si>
  <si>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</si>
  <si>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</si>
  <si>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</si>
  <si>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</si>
  <si>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</si>
  <si>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</si>
  <si>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</si>
  <si>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</si>
  <si>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</si>
  <si>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</si>
  <si>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</si>
  <si>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</si>
  <si>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</si>
  <si>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</si>
  <si>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</si>
  <si>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</si>
  <si>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</si>
  <si>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</si>
  <si>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</si>
  <si>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</si>
  <si>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</si>
  <si>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</si>
  <si>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</si>
  <si>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</si>
  <si>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</si>
  <si>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</si>
  <si>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</si>
  <si>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</si>
  <si>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</si>
  <si>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</si>
  <si>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</si>
  <si>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</si>
  <si>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</si>
  <si>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</si>
  <si>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</si>
  <si>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</si>
  <si>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</si>
  <si>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</si>
  <si>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</si>
  <si>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</si>
  <si>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</si>
  <si>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</si>
  <si>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</si>
  <si>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</si>
  <si>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</si>
  <si>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</si>
  <si>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</si>
  <si>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</si>
  <si>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</si>
  <si>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</si>
  <si>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</si>
  <si>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</si>
  <si>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</si>
  <si>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</si>
  <si>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</si>
  <si>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</si>
  <si>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</si>
  <si>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</si>
  <si>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</si>
  <si>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</si>
  <si>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</si>
  <si>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</si>
  <si>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</si>
  <si>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</si>
  <si>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</si>
  <si>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</si>
  <si>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</si>
  <si>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</si>
  <si>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</si>
  <si>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</si>
  <si>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</si>
  <si>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</si>
  <si>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</si>
  <si>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</si>
  <si>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</si>
  <si>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</si>
  <si>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</si>
  <si>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</si>
  <si>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</si>
  <si>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</si>
  <si>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</si>
  <si>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</si>
  <si>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</si>
  <si>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</si>
  <si>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</si>
  <si>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</si>
  <si>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</si>
  <si>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</si>
  <si>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</si>
  <si>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</si>
  <si>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</si>
  <si>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</si>
  <si>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</si>
  <si>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</si>
  <si>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</si>
  <si>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</si>
  <si>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</si>
  <si>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</si>
  <si>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</si>
  <si>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</si>
  <si>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</si>
  <si>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</si>
  <si>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</si>
  <si>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</si>
  <si>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</si>
  <si>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</si>
  <si>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</si>
  <si>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</si>
  <si>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</si>
  <si>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</si>
  <si>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</si>
  <si>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</si>
  <si>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</si>
  <si>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</si>
  <si>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18001-33-33-004-2019-00447-00</t>
  </si>
  <si>
    <t>Juzgado Cuarto Administrativo de Florencia-Caquetá.</t>
  </si>
  <si>
    <t>HOSPITAL MARIA INMACULADA E.S.E DE FLORENCIA Y HOSPITAL UNIVERSITARIO HERNANDO MONCALEANO DE NEIVA</t>
  </si>
  <si>
    <t>DILAN MATIAS POLANÍA ALVIS</t>
  </si>
  <si>
    <t>26 DE MARZO DE 2017.</t>
  </si>
  <si>
    <t>28 DE FEBRERO DE 2019</t>
  </si>
  <si>
    <t>12 DE MARZO DE 2019</t>
  </si>
  <si>
    <t xml:space="preserve">HOSPITAL MARIA INMACULADA E.S.E DE FLORENCIA </t>
  </si>
  <si>
    <t>891.180.098-5</t>
  </si>
  <si>
    <t>29 DE MARZO DE 2024</t>
  </si>
  <si>
    <t>18 DE MARZO DE 2024</t>
  </si>
  <si>
    <t>17 DE ABRIL DE 2024</t>
  </si>
  <si>
    <t xml:space="preserve">1.	La señora Andrea Paola Alvis Alape, quien para la fecha de los hechos tenía 17 años de edad, quedó en estado de embarazo.
2.	Consecuentemente, el 03 de febrero de 2017, le fue practicada una ecografía obstétrica que tuvo como diagnóstico “EMBARAZO DE 36 SEMANAS 2 DIAS. FECHA POSIBLE PARTO:01 DE MARZO DE 2017. FETO ÚNICO VIVO CEFÁLICO. LÍQUIDO AMNIÓTICO NORMAL”.
3.	En línea con lo anterior, el 01 de marzo de 2017, la entonces menor Andrea Paola Alvis ingresó sobre las 8:00 am al Hospital María Inmaculada de Florencia tras presentar dolores y contracciones. No obstante, luego de ser valorada por ginecología, se le dio indicación de esperar hasta las 4:00 p.m., con el fin de que caminara y se monitorearan las contracciones.
4.	Sin embargo, pese a lo anterior, transcurridas las horas indicadas por la ginecóloga, el médico de turno realizó revisión física y tacto, encontrando que solo presentaba dos grados de dilatación, lo que hacía necesario esperar a llegar a 8 o 9 grados para iniciar el parto.
5.	Posteriormente, siendo aproximadamente las 8:30 p.m. del 01 de 01 de marzo de 2017, Paola Andrea reconsulta por presentar dolor más intenso y contracciones, ante lo cual, le realizaron nuevamente tacto, encontrando que solo tenía 4 grados de dilatación, no obstante, se ordenó monitoreo fetal dentro de los 40 minutos siguientes, encontrando que el feto se encontraba en buen estado de salud.
6.	Pese a lo anterior, el menor Dilan Matías nació el 02 de marzo de 2017, luego de que la madre tuviera pérdida de tapón y que hubiera salido el cordón umbilical, es decir, los médicos tuvieron que acudir a cesárea, dado que fue un parto de emergencia dadas las condiciones previamente expuestas.
7.	Sin embargo, es preciso aclarar que el paciente nació con el siguiente diagnóstico: “PACIENTE EN MUY MALAS CONDICIONES GENERALES , CON ADAPTACIÓN INDUCIDA POR APROX 10 MINUTOS, SOSPECHA DE ASFIXIA PERINATAL SEVERA+ASPIRACIÓN DE LÍQUIDO AMNIÓTICO MECONIADO, EN HIPOTERMIA INDUCIDA DESDE EL INGRESO. Lo que conllevó a que fuera trasladado al Hospital Hernando Moncaleano Perdomo.
8.	Finalmente, el 26 de marzo de 2017 falleció el menor Dilan Matías Polanía Alvis, en el Hospital Hernando Moncaleano Perdomo de la ciudad de Neiva dada la asfixia perinatal severa y aspiración de meconio que tuvo al nacer. </t>
  </si>
  <si>
    <t>Daño a la salud o vida  relaciòn</t>
  </si>
  <si>
    <t>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t>
  </si>
  <si>
    <t xml:space="preserve">RESPONSABILIDAD CIVIL PROFESIONAL </t>
  </si>
  <si>
    <t>021911189/0 - 022132461/0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</si>
</sst>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3" zoomScale="85" zoomScaleNormal="85"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137</v>
      </c>
      <c r="C2" s="51"/>
    </row>
    <row r="3" spans="1:3" x14ac:dyDescent="0.25">
      <c r="A3" s="5" t="s">
        <v>0</v>
      </c>
      <c r="B3" s="52" t="s">
        <v>138</v>
      </c>
      <c r="C3" s="53"/>
    </row>
    <row r="4" spans="1:3" x14ac:dyDescent="0.25">
      <c r="A4" s="5" t="s">
        <v>109</v>
      </c>
      <c r="B4" s="52" t="s">
        <v>139</v>
      </c>
      <c r="C4" s="53"/>
    </row>
    <row r="5" spans="1:3" ht="14.45" customHeight="1" x14ac:dyDescent="0.25">
      <c r="A5" s="5" t="s">
        <v>1</v>
      </c>
      <c r="B5" s="52" t="s">
        <v>151</v>
      </c>
      <c r="C5" s="53"/>
    </row>
    <row r="6" spans="1:3" x14ac:dyDescent="0.25">
      <c r="A6" s="5" t="s">
        <v>110</v>
      </c>
      <c r="B6" s="36" t="s">
        <v>134</v>
      </c>
      <c r="C6" s="36"/>
    </row>
    <row r="7" spans="1:3" x14ac:dyDescent="0.25">
      <c r="A7" s="5" t="s">
        <v>2</v>
      </c>
      <c r="B7" s="36" t="s">
        <v>140</v>
      </c>
      <c r="C7" s="36"/>
    </row>
    <row r="8" spans="1:3" x14ac:dyDescent="0.25">
      <c r="A8" s="5" t="s">
        <v>3</v>
      </c>
      <c r="B8" s="38" t="s">
        <v>141</v>
      </c>
      <c r="C8" s="38"/>
    </row>
    <row r="9" spans="1:3" x14ac:dyDescent="0.25">
      <c r="A9" s="5" t="s">
        <v>4</v>
      </c>
      <c r="B9" s="38" t="s">
        <v>142</v>
      </c>
      <c r="C9" s="38"/>
    </row>
    <row r="10" spans="1:3" x14ac:dyDescent="0.25">
      <c r="A10" s="5" t="s">
        <v>5</v>
      </c>
      <c r="B10" s="38" t="s">
        <v>143</v>
      </c>
      <c r="C10" s="38"/>
    </row>
    <row r="11" spans="1:3" ht="23.25" customHeight="1" x14ac:dyDescent="0.25">
      <c r="A11" s="5" t="s">
        <v>27</v>
      </c>
      <c r="B11" s="47" t="s">
        <v>152</v>
      </c>
      <c r="C11" s="48"/>
    </row>
    <row r="12" spans="1:3" x14ac:dyDescent="0.25">
      <c r="A12" s="37" t="s">
        <v>120</v>
      </c>
      <c r="B12" s="38" t="s">
        <v>149</v>
      </c>
      <c r="C12" s="36"/>
    </row>
    <row r="13" spans="1:3" ht="30" customHeight="1" x14ac:dyDescent="0.25">
      <c r="A13" s="37"/>
      <c r="B13" s="36"/>
      <c r="C13" s="36"/>
    </row>
    <row r="14" spans="1:3" ht="73.5" customHeight="1" x14ac:dyDescent="0.25">
      <c r="A14" s="37"/>
      <c r="B14" s="36"/>
      <c r="C14" s="36"/>
    </row>
    <row r="15" spans="1:3" ht="30" x14ac:dyDescent="0.25">
      <c r="A15" s="5" t="s">
        <v>46</v>
      </c>
      <c r="B15" s="41">
        <f>SUM(C17,C18,C20,C21,C23)</f>
        <v>2601139000</v>
      </c>
      <c r="C15" s="42"/>
    </row>
    <row r="16" spans="1:3" ht="33.75" customHeight="1" x14ac:dyDescent="0.25">
      <c r="A16" s="43" t="s">
        <v>47</v>
      </c>
      <c r="B16" s="44" t="s">
        <v>48</v>
      </c>
      <c r="C16" s="44"/>
    </row>
    <row r="17" spans="1:3" ht="33.75" customHeight="1" x14ac:dyDescent="0.25">
      <c r="A17" s="43"/>
      <c r="B17" s="11" t="s">
        <v>49</v>
      </c>
      <c r="C17" s="6"/>
    </row>
    <row r="18" spans="1:3" ht="33.75" customHeight="1" x14ac:dyDescent="0.25">
      <c r="A18" s="43"/>
      <c r="B18" s="11" t="s">
        <v>50</v>
      </c>
      <c r="C18" s="6">
        <v>1139000</v>
      </c>
    </row>
    <row r="19" spans="1:3" x14ac:dyDescent="0.25">
      <c r="A19" s="43"/>
      <c r="B19" s="45" t="s">
        <v>51</v>
      </c>
      <c r="C19" s="46"/>
    </row>
    <row r="20" spans="1:3" x14ac:dyDescent="0.25">
      <c r="A20" s="43"/>
      <c r="B20" s="11" t="s">
        <v>112</v>
      </c>
      <c r="C20" s="6">
        <v>1300000000</v>
      </c>
    </row>
    <row r="21" spans="1:3" x14ac:dyDescent="0.25">
      <c r="A21" s="43"/>
      <c r="B21" s="11" t="s">
        <v>150</v>
      </c>
      <c r="C21" s="6">
        <v>1300000000</v>
      </c>
    </row>
    <row r="22" spans="1:3" x14ac:dyDescent="0.25">
      <c r="A22" s="43"/>
      <c r="B22" s="45" t="s">
        <v>108</v>
      </c>
      <c r="C22" s="46"/>
    </row>
    <row r="23" spans="1:3" x14ac:dyDescent="0.25">
      <c r="A23" s="43"/>
      <c r="B23" s="11"/>
      <c r="C23" s="16"/>
    </row>
    <row r="24" spans="1:3" x14ac:dyDescent="0.25">
      <c r="A24" s="5" t="s">
        <v>6</v>
      </c>
      <c r="B24" s="36" t="s">
        <v>144</v>
      </c>
      <c r="C24" s="36"/>
    </row>
    <row r="25" spans="1:3" x14ac:dyDescent="0.25">
      <c r="A25" s="5" t="s">
        <v>7</v>
      </c>
      <c r="B25" s="36" t="s">
        <v>145</v>
      </c>
      <c r="C25" s="36"/>
    </row>
    <row r="26" spans="1:3" ht="30" x14ac:dyDescent="0.25">
      <c r="A26" s="5" t="s">
        <v>8</v>
      </c>
      <c r="B26" s="36" t="s">
        <v>153</v>
      </c>
      <c r="C26" s="36"/>
    </row>
    <row r="27" spans="1:3" x14ac:dyDescent="0.25">
      <c r="A27" s="5" t="s">
        <v>42</v>
      </c>
      <c r="B27" s="39" t="s">
        <v>146</v>
      </c>
      <c r="C27" s="40"/>
    </row>
    <row r="28" spans="1:3" x14ac:dyDescent="0.25">
      <c r="A28" s="5" t="s">
        <v>9</v>
      </c>
      <c r="B28" s="35" t="s">
        <v>147</v>
      </c>
      <c r="C28" s="35"/>
    </row>
    <row r="29" spans="1:3" x14ac:dyDescent="0.25">
      <c r="A29" s="5" t="s">
        <v>10</v>
      </c>
      <c r="B29" s="36" t="s">
        <v>148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40</v>
      </c>
      <c r="B1" s="64"/>
      <c r="C1" s="64"/>
    </row>
    <row r="2" spans="1:3" x14ac:dyDescent="0.25">
      <c r="A2" s="13" t="s">
        <v>25</v>
      </c>
      <c r="B2" s="65" t="s">
        <v>135</v>
      </c>
      <c r="C2" s="66"/>
    </row>
    <row r="3" spans="1:3" x14ac:dyDescent="0.25">
      <c r="A3" s="5" t="s">
        <v>11</v>
      </c>
      <c r="B3" s="36" t="str">
        <f>'GENERALES NOTA 322'!B2:C2</f>
        <v>18001-33-33-004-2019-00447-00</v>
      </c>
      <c r="C3" s="36"/>
    </row>
    <row r="4" spans="1:3" x14ac:dyDescent="0.25">
      <c r="A4" s="5" t="s">
        <v>0</v>
      </c>
      <c r="B4" s="36" t="str">
        <f>'GENERALES NOTA 322'!B3:C3</f>
        <v>Juzgado Cuarto Administrativo de Florencia-Caquetá.</v>
      </c>
      <c r="C4" s="36"/>
    </row>
    <row r="5" spans="1:3" x14ac:dyDescent="0.25">
      <c r="A5" s="5" t="s">
        <v>109</v>
      </c>
      <c r="B5" s="36" t="str">
        <f>'GENERALES NOTA 322'!B4:C4</f>
        <v>HOSPITAL MARIA INMACULADA E.S.E DE FLORENCIA Y HOSPITAL UNIVERSITARIO HERNANDO MONCALEANO DE NEIVA</v>
      </c>
      <c r="C5" s="36"/>
    </row>
    <row r="6" spans="1:3" x14ac:dyDescent="0.25">
      <c r="A6" s="5" t="s">
        <v>1</v>
      </c>
      <c r="B6" s="36"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5"/>
      <c r="C10" s="67"/>
    </row>
    <row r="11" spans="1:3" x14ac:dyDescent="0.25">
      <c r="A11" s="13" t="s">
        <v>116</v>
      </c>
      <c r="B11" s="65"/>
      <c r="C11" s="66"/>
    </row>
    <row r="12" spans="1:3" x14ac:dyDescent="0.25">
      <c r="A12" s="13" t="s">
        <v>60</v>
      </c>
      <c r="B12" s="52"/>
      <c r="C12" s="53"/>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2" t="s">
        <v>31</v>
      </c>
      <c r="B16" s="36"/>
      <c r="C16" s="36"/>
    </row>
    <row r="17" spans="1:3" x14ac:dyDescent="0.25">
      <c r="A17" s="63"/>
      <c r="B17" s="9" t="s">
        <v>39</v>
      </c>
      <c r="C17" s="10" t="s">
        <v>15</v>
      </c>
    </row>
    <row r="18" spans="1:3" x14ac:dyDescent="0.25">
      <c r="A18" s="63"/>
      <c r="B18" s="11"/>
      <c r="C18" s="11"/>
    </row>
    <row r="19" spans="1:3" x14ac:dyDescent="0.25">
      <c r="A19" s="63"/>
      <c r="B19" s="11"/>
      <c r="C19" s="11"/>
    </row>
    <row r="20" spans="1:3" x14ac:dyDescent="0.25">
      <c r="A20" s="63"/>
      <c r="B20" s="11"/>
      <c r="C20" s="11"/>
    </row>
    <row r="21" spans="1:3" x14ac:dyDescent="0.25">
      <c r="A21" s="13" t="s">
        <v>24</v>
      </c>
      <c r="B21" s="36"/>
      <c r="C21" s="36"/>
    </row>
    <row r="22" spans="1:3" x14ac:dyDescent="0.25">
      <c r="A22" s="13" t="s">
        <v>61</v>
      </c>
      <c r="B22" s="52"/>
      <c r="C22" s="53"/>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1" t="s">
        <v>64</v>
      </c>
      <c r="B27" s="61"/>
      <c r="C27" s="61"/>
    </row>
    <row r="28" spans="1:3" ht="14.45" customHeight="1" x14ac:dyDescent="0.25">
      <c r="A28" s="56" t="s">
        <v>37</v>
      </c>
      <c r="B28" s="57"/>
      <c r="C28" s="31"/>
    </row>
    <row r="29" spans="1:3" ht="14.45" customHeight="1" x14ac:dyDescent="0.25">
      <c r="A29" s="58" t="s">
        <v>36</v>
      </c>
      <c r="B29" s="59"/>
      <c r="C29" s="31"/>
    </row>
    <row r="30" spans="1:3" ht="14.45" customHeight="1" x14ac:dyDescent="0.25">
      <c r="A30" s="58" t="s">
        <v>35</v>
      </c>
      <c r="B30" s="59"/>
      <c r="C30" s="32"/>
    </row>
    <row r="31" spans="1:3" ht="14.45" customHeight="1" x14ac:dyDescent="0.25">
      <c r="A31" s="58" t="s">
        <v>13</v>
      </c>
      <c r="B31" s="59"/>
      <c r="C31" s="31"/>
    </row>
    <row r="32" spans="1:3" x14ac:dyDescent="0.25">
      <c r="A32" s="58" t="s">
        <v>14</v>
      </c>
      <c r="B32" s="59"/>
      <c r="C32" s="31"/>
    </row>
    <row r="33" spans="1:3" ht="14.45" customHeight="1" x14ac:dyDescent="0.25">
      <c r="A33" s="58" t="s">
        <v>34</v>
      </c>
      <c r="B33" s="59"/>
      <c r="C33" s="31"/>
    </row>
    <row r="34" spans="1:3" ht="14.45" customHeight="1" x14ac:dyDescent="0.25">
      <c r="A34" s="58" t="s">
        <v>94</v>
      </c>
      <c r="B34" s="59"/>
      <c r="C34" s="33"/>
    </row>
    <row r="35" spans="1:3" x14ac:dyDescent="0.25">
      <c r="A35" s="56" t="s">
        <v>106</v>
      </c>
      <c r="B35" s="57"/>
      <c r="C35" s="34"/>
    </row>
    <row r="36" spans="1:3" x14ac:dyDescent="0.25">
      <c r="A36" s="60" t="s">
        <v>88</v>
      </c>
      <c r="B36" s="60"/>
      <c r="C36" s="60"/>
    </row>
    <row r="37" spans="1:3" x14ac:dyDescent="0.25">
      <c r="A37" s="54" t="s">
        <v>89</v>
      </c>
      <c r="B37" s="54"/>
      <c r="C37" s="11"/>
    </row>
    <row r="38" spans="1:3" x14ac:dyDescent="0.25">
      <c r="A38" s="54" t="s">
        <v>90</v>
      </c>
      <c r="B38" s="54"/>
      <c r="C38" s="11"/>
    </row>
    <row r="39" spans="1:3" x14ac:dyDescent="0.25">
      <c r="A39" s="54" t="s">
        <v>91</v>
      </c>
      <c r="B39" s="54"/>
      <c r="C39" s="11"/>
    </row>
    <row r="40" spans="1:3" x14ac:dyDescent="0.25">
      <c r="A40" s="54" t="s">
        <v>92</v>
      </c>
      <c r="B40" s="54"/>
      <c r="C40" s="11"/>
    </row>
    <row r="41" spans="1:3" x14ac:dyDescent="0.25">
      <c r="A41" s="54" t="s">
        <v>93</v>
      </c>
      <c r="B41" s="54"/>
      <c r="C41" s="11"/>
    </row>
    <row r="42" spans="1:3" x14ac:dyDescent="0.25">
      <c r="A42" s="54" t="s">
        <v>95</v>
      </c>
      <c r="B42" s="54"/>
      <c r="C42" s="11"/>
    </row>
    <row r="43" spans="1:3" x14ac:dyDescent="0.25">
      <c r="A43" s="54" t="s">
        <v>96</v>
      </c>
      <c r="B43" s="54"/>
      <c r="C43" s="11"/>
    </row>
    <row r="44" spans="1:3" x14ac:dyDescent="0.25">
      <c r="A44" s="54" t="s">
        <v>97</v>
      </c>
      <c r="B44" s="54"/>
      <c r="C44" s="11"/>
    </row>
    <row r="45" spans="1:3" x14ac:dyDescent="0.25">
      <c r="A45" s="54" t="s">
        <v>98</v>
      </c>
      <c r="B45" s="54"/>
      <c r="C45" s="11"/>
    </row>
    <row r="46" spans="1:3" x14ac:dyDescent="0.25">
      <c r="A46" s="54" t="s">
        <v>99</v>
      </c>
      <c r="B46" s="54"/>
      <c r="C46" s="11"/>
    </row>
    <row r="47" spans="1:3" x14ac:dyDescent="0.25">
      <c r="A47" s="54" t="s">
        <v>100</v>
      </c>
      <c r="B47" s="54"/>
      <c r="C47" s="11"/>
    </row>
    <row r="48" spans="1:3" x14ac:dyDescent="0.25">
      <c r="A48" s="54" t="s">
        <v>101</v>
      </c>
      <c r="B48" s="54"/>
      <c r="C48" s="11"/>
    </row>
    <row r="49" spans="1:3" x14ac:dyDescent="0.25">
      <c r="A49" s="54" t="s">
        <v>102</v>
      </c>
      <c r="B49" s="54"/>
      <c r="C49" s="11"/>
    </row>
    <row r="50" spans="1:3" x14ac:dyDescent="0.25">
      <c r="A50" s="54" t="s">
        <v>103</v>
      </c>
      <c r="B50" s="54"/>
      <c r="C50" s="11"/>
    </row>
    <row r="51" spans="1:3" x14ac:dyDescent="0.25">
      <c r="A51" s="54" t="s">
        <v>104</v>
      </c>
      <c r="B51" s="54"/>
      <c r="C51" s="11"/>
    </row>
    <row r="52" spans="1:3" x14ac:dyDescent="0.25">
      <c r="A52" s="54" t="s">
        <v>105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43</v>
      </c>
      <c r="B1" s="64"/>
      <c r="C1" s="64"/>
    </row>
    <row r="2" spans="1:6" x14ac:dyDescent="0.25">
      <c r="A2" s="20" t="s">
        <v>25</v>
      </c>
      <c r="B2" s="72" t="str">
        <f>'[2]AUTOS NOTA 321'!B2:C2</f>
        <v xml:space="preserve">SINIESTRO   LEGIS </v>
      </c>
      <c r="C2" s="73"/>
    </row>
    <row r="3" spans="1:6" x14ac:dyDescent="0.25">
      <c r="A3" s="21" t="s">
        <v>11</v>
      </c>
      <c r="B3" s="74" t="str">
        <f>'GENERALES NOTA 322'!B2:C2</f>
        <v>18001-33-33-004-2019-00447-00</v>
      </c>
      <c r="C3" s="74"/>
    </row>
    <row r="4" spans="1:6" x14ac:dyDescent="0.25">
      <c r="A4" s="21" t="s">
        <v>0</v>
      </c>
      <c r="B4" s="74" t="str">
        <f>'GENERALES NOTA 322'!B3:C3</f>
        <v>Juzgado Cuarto Administrativo de Florencia-Caquetá.</v>
      </c>
      <c r="C4" s="74"/>
    </row>
    <row r="5" spans="1:6" x14ac:dyDescent="0.25">
      <c r="A5" s="21" t="s">
        <v>109</v>
      </c>
      <c r="B5" s="74" t="str">
        <f>'GENERALES NOTA 322'!B4:C4</f>
        <v>HOSPITAL MARIA INMACULADA E.S.E DE FLORENCIA Y HOSPITAL UNIVERSITARIO HERNANDO MONCALEANO DE NEIVA</v>
      </c>
      <c r="C5" s="74"/>
    </row>
    <row r="6" spans="1:6" ht="14.45" customHeight="1" x14ac:dyDescent="0.25">
      <c r="A6" s="21" t="s">
        <v>1</v>
      </c>
      <c r="B6" s="74"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74"/>
    </row>
    <row r="7" spans="1:6" x14ac:dyDescent="0.25">
      <c r="A7" s="21" t="s">
        <v>110</v>
      </c>
      <c r="B7" s="74" t="str">
        <f>'GENERALES NOTA 322'!B6:C6</f>
        <v>LLAMADA EN GARANTIA</v>
      </c>
      <c r="C7" s="74"/>
    </row>
    <row r="8" spans="1:6" ht="30" x14ac:dyDescent="0.25">
      <c r="A8" s="21" t="s">
        <v>46</v>
      </c>
      <c r="B8" s="68">
        <f>'GENERALES NOTA 322'!B15:C15</f>
        <v>2601139000</v>
      </c>
      <c r="C8" s="69"/>
    </row>
    <row r="9" spans="1:6" x14ac:dyDescent="0.25">
      <c r="A9" s="75" t="s">
        <v>47</v>
      </c>
      <c r="B9" s="76" t="s">
        <v>48</v>
      </c>
      <c r="C9" s="77"/>
    </row>
    <row r="10" spans="1:6" x14ac:dyDescent="0.25">
      <c r="A10" s="75"/>
      <c r="B10" s="22" t="s">
        <v>49</v>
      </c>
      <c r="C10" s="19">
        <f>'GENERALES NOTA 322'!C17</f>
        <v>0</v>
      </c>
    </row>
    <row r="11" spans="1:6" x14ac:dyDescent="0.25">
      <c r="A11" s="75"/>
      <c r="B11" s="22" t="s">
        <v>50</v>
      </c>
      <c r="C11" s="19">
        <f>'GENERALES NOTA 322'!C18</f>
        <v>1139000</v>
      </c>
    </row>
    <row r="12" spans="1:6" x14ac:dyDescent="0.25">
      <c r="A12" s="75"/>
      <c r="B12" s="76"/>
      <c r="C12" s="77"/>
    </row>
    <row r="13" spans="1:6" x14ac:dyDescent="0.25">
      <c r="A13" s="75"/>
      <c r="B13" s="22" t="s">
        <v>112</v>
      </c>
      <c r="C13" s="24"/>
    </row>
    <row r="14" spans="1:6" x14ac:dyDescent="0.25">
      <c r="A14" s="75"/>
      <c r="B14" s="22" t="s">
        <v>113</v>
      </c>
      <c r="C14" s="24"/>
      <c r="E14" t="s">
        <v>59</v>
      </c>
      <c r="F14" s="17">
        <v>0.7</v>
      </c>
    </row>
    <row r="15" spans="1:6" x14ac:dyDescent="0.25">
      <c r="A15" s="23" t="s">
        <v>44</v>
      </c>
      <c r="B15" s="72" t="s">
        <v>128</v>
      </c>
      <c r="C15" s="73"/>
    </row>
    <row r="16" spans="1:6" ht="15" customHeight="1" x14ac:dyDescent="0.25">
      <c r="A16" s="21" t="s">
        <v>45</v>
      </c>
      <c r="B16" s="70"/>
      <c r="C16" s="71"/>
    </row>
    <row r="17" spans="1:3" ht="28.5" customHeight="1" x14ac:dyDescent="0.25">
      <c r="A17" s="14" t="s">
        <v>52</v>
      </c>
      <c r="B17" s="80">
        <f>((C19+C20+C22+C23)-C26)*C25*C27</f>
        <v>100000000</v>
      </c>
      <c r="C17" s="80"/>
    </row>
    <row r="18" spans="1:3" x14ac:dyDescent="0.25">
      <c r="A18" s="23" t="s">
        <v>53</v>
      </c>
      <c r="B18" s="78" t="s">
        <v>48</v>
      </c>
      <c r="C18" s="79"/>
    </row>
    <row r="19" spans="1:3" x14ac:dyDescent="0.25">
      <c r="A19" s="86"/>
      <c r="B19" s="22" t="s">
        <v>49</v>
      </c>
      <c r="C19" s="19">
        <v>100000000</v>
      </c>
    </row>
    <row r="20" spans="1:3" x14ac:dyDescent="0.25">
      <c r="A20" s="87"/>
      <c r="B20" s="22" t="s">
        <v>50</v>
      </c>
      <c r="C20" s="19">
        <v>0</v>
      </c>
    </row>
    <row r="21" spans="1:3" x14ac:dyDescent="0.25">
      <c r="A21" s="87"/>
      <c r="B21" s="76" t="s">
        <v>51</v>
      </c>
      <c r="C21" s="77"/>
    </row>
    <row r="22" spans="1:3" x14ac:dyDescent="0.25">
      <c r="A22" s="87"/>
      <c r="B22" s="22" t="s">
        <v>112</v>
      </c>
      <c r="C22" s="19">
        <v>0</v>
      </c>
    </row>
    <row r="23" spans="1:3" ht="45" x14ac:dyDescent="0.25">
      <c r="A23" s="87"/>
      <c r="B23" s="22" t="s">
        <v>114</v>
      </c>
      <c r="C23" s="19">
        <v>0</v>
      </c>
    </row>
    <row r="24" spans="1:3" x14ac:dyDescent="0.25">
      <c r="A24" s="87"/>
      <c r="B24" s="76" t="s">
        <v>115</v>
      </c>
      <c r="C24" s="77"/>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0">
        <f>IFERROR(B17*(VLOOKUP(B15,Hoja2!$G$1:$H$6,2,0)),16666)</f>
        <v>70000000</v>
      </c>
      <c r="C28" s="80"/>
    </row>
    <row r="29" spans="1:3" ht="30" x14ac:dyDescent="0.25">
      <c r="A29" s="21" t="s">
        <v>54</v>
      </c>
      <c r="B29" s="81"/>
      <c r="C29" s="82"/>
    </row>
    <row r="30" spans="1:3" ht="30" x14ac:dyDescent="0.25">
      <c r="A30" s="21" t="s">
        <v>55</v>
      </c>
      <c r="B30" s="83"/>
      <c r="C30" s="84"/>
    </row>
    <row r="31" spans="1:3" ht="18.75" x14ac:dyDescent="0.25">
      <c r="A31" s="29" t="s">
        <v>117</v>
      </c>
      <c r="B31" s="29"/>
      <c r="C31" s="29"/>
    </row>
    <row r="32" spans="1:3" x14ac:dyDescent="0.25">
      <c r="A32" s="30" t="s">
        <v>118</v>
      </c>
      <c r="B32" s="85"/>
      <c r="C32" s="85"/>
    </row>
    <row r="33" spans="1:3" x14ac:dyDescent="0.25">
      <c r="A33" s="30" t="s">
        <v>119</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56</v>
      </c>
      <c r="B1" s="64"/>
      <c r="C1" s="64"/>
    </row>
    <row r="2" spans="1:3" ht="17.100000000000001" customHeight="1" x14ac:dyDescent="0.25">
      <c r="A2" s="13" t="s">
        <v>25</v>
      </c>
      <c r="B2" s="65" t="str">
        <f>'[2]AUTOS NOTA 321'!B2:C2</f>
        <v xml:space="preserve">SINIESTRO   LEGIS </v>
      </c>
      <c r="C2" s="66"/>
    </row>
    <row r="3" spans="1:3" ht="15.95" customHeight="1" x14ac:dyDescent="0.25">
      <c r="A3" s="5" t="s">
        <v>11</v>
      </c>
      <c r="B3" s="36" t="str">
        <f>'GENERALES NOTA 322'!B2:C2</f>
        <v>18001-33-33-004-2019-00447-00</v>
      </c>
      <c r="C3" s="36"/>
    </row>
    <row r="4" spans="1:3" x14ac:dyDescent="0.25">
      <c r="A4" s="5" t="s">
        <v>0</v>
      </c>
      <c r="B4" s="36" t="str">
        <f>'GENERALES NOTA 322'!B3:C3</f>
        <v>Juzgado Cuarto Administrativo de Florencia-Caquetá.</v>
      </c>
      <c r="C4" s="36"/>
    </row>
    <row r="5" spans="1:3" ht="29.1" customHeight="1" x14ac:dyDescent="0.25">
      <c r="A5" s="5" t="s">
        <v>109</v>
      </c>
      <c r="B5" s="36" t="str">
        <f>'GENERALES NOTA 322'!B4:C4</f>
        <v>HOSPITAL MARIA INMACULADA E.S.E DE FLORENCIA Y HOSPITAL UNIVERSITARIO HERNANDO MONCALEANO DE NEIVA</v>
      </c>
      <c r="C5" s="36"/>
    </row>
    <row r="6" spans="1:3" x14ac:dyDescent="0.25">
      <c r="A6" s="5" t="s">
        <v>1</v>
      </c>
      <c r="B6" s="36"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8"/>
      <c r="C9" s="88"/>
    </row>
    <row r="10" spans="1:3" x14ac:dyDescent="0.25">
      <c r="A10" s="15" t="s">
        <v>122</v>
      </c>
      <c r="B10" s="36"/>
      <c r="C10" s="36"/>
    </row>
    <row r="11" spans="1:3" ht="30" x14ac:dyDescent="0.25">
      <c r="A11" s="15" t="s">
        <v>123</v>
      </c>
      <c r="B11" s="89"/>
      <c r="C11" s="55"/>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Javier Andrés Acosta Ceballos</cp:lastModifiedBy>
  <dcterms:created xsi:type="dcterms:W3CDTF">2020-12-07T14:41:17Z</dcterms:created>
  <dcterms:modified xsi:type="dcterms:W3CDTF">2024-04-09T14:43:52Z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