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cami_\OneDrive\Escritorio\RESPONSABILIDAD FISCAL\"/>
    </mc:Choice>
  </mc:AlternateContent>
  <bookViews>
    <workbookView xWindow="0" yWindow="0" windowWidth="13230" windowHeight="6350" activeTab="3"/>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<sst xmlns="http://schemas.openxmlformats.org/spreadsheetml/2006/main" count="193" uniqueCount="137">
  <si>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</si>
  <si>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</si>
  <si>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</si>
  <si>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</si>
  <si>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</si>
  <si>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</si>
  <si>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</si>
  <si>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</si>
  <si>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</si>
  <si>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</si>
  <si>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</si>
  <si>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</si>
  <si>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</si>
  <si>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</si>
  <si>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</si>
  <si>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</si>
  <si>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</si>
  <si>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</si>
  <si>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</si>
  <si>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</si>
  <si>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</si>
  <si>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</si>
  <si>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</si>
  <si>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</si>
  <si>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</si>
  <si>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</si>
  <si>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</si>
  <si>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</si>
  <si>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</si>
  <si>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</si>
  <si>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</si>
  <si>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</si>
  <si>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</si>
  <si>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</si>
  <si>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</si>
  <si>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</si>
  <si>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</si>
  <si>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</si>
  <si>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</si>
  <si>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</si>
  <si>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</si>
  <si>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</si>
  <si>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</si>
  <si>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</si>
  <si>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</si>
  <si>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</si>
  <si>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</si>
  <si>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</si>
  <si>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</si>
  <si>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</si>
  <si>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</si>
  <si>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</si>
  <si>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</si>
  <si>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</si>
  <si>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</si>
  <si>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</si>
  <si>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</si>
  <si>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</si>
  <si>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</si>
  <si>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</si>
  <si>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</si>
  <si>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</si>
  <si>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</si>
  <si>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</si>
  <si>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</si>
  <si>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</si>
  <si>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</si>
  <si>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</si>
  <si>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</si>
  <si>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</si>
  <si>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</si>
  <si>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</si>
  <si>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</si>
  <si>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</si>
  <si>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</si>
  <si>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</si>
  <si>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</si>
  <si>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</si>
  <si>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</si>
  <si>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</si>
  <si>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</si>
  <si>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</si>
  <si>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</si>
  <si>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</si>
  <si>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</si>
  <si>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</si>
  <si>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</si>
  <si>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</si>
  <si>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</si>
  <si>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</si>
  <si>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</si>
  <si>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</si>
  <si>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</si>
  <si>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</si>
  <si>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</si>
  <si>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</si>
  <si>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</si>
  <si>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</si>
  <si>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</si>
  <si>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</si>
  <si>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</si>
  <si>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</si>
  <si>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</si>
  <si>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</si>
  <si>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</si>
  <si>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</si>
  <si>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</si>
  <si>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</si>
  <si>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</si>
  <si>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</si>
  <si>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</si>
  <si>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</si>
  <si>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</si>
  <si>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</si>
  <si>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</si>
  <si>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CONTRALORÍA GENERAL DE LA REPÚBLICA - GERENCIA DEPARTAMENTAL COLEGIADA DE ANTIOQUIA</t>
  </si>
  <si>
    <t>N/A</t>
  </si>
  <si>
    <t>VALOR ASEGURADO</t>
  </si>
  <si>
    <t>DEDUCIBLE</t>
  </si>
  <si>
    <t xml:space="preserve">VALOR TOMAR </t>
  </si>
  <si>
    <t>PRF-80052-2023-43727</t>
  </si>
  <si>
    <t>SERVICIO NACIONAL DE APRENDIZAJE - SENA</t>
  </si>
  <si>
    <t xml:space="preserve">MAPFRE SEGUROS GENERALES, ALLIANZ SEGUROS, AXA COLPATRIA SEGUROS, SURAMERICANA SEGUROS Y LIBERTY SEGUROS </t>
  </si>
  <si>
    <t>2202221001660</t>
  </si>
  <si>
    <t>19 DE MARZO DE 2024</t>
  </si>
  <si>
    <t xml:space="preserve">13 DE MARZO DE 2024 </t>
  </si>
  <si>
    <t>899.999.034-1</t>
  </si>
  <si>
    <t>26 DE MAYO DE 2022</t>
  </si>
  <si>
    <t xml:space="preserve">En el presente proceso se investigan las presuntas irregularidades en el pago de los intereses por el retardo en el pago de la sentencia condenatoria de un proceso de nulidad y restablecimiento del derecho por valor de $ 9.189.396. Pues de acuerdo con lo dispuesto en el artículo 192 de la Ley 1437 de 2011, las condenas impuestas a entidades públicas consistentes en el pago o devolución de una suma de dinero serán cumplidas en un plazó máximo de diez (10) meses, contados a partir de la fecha de la ejecutoria de la sentencia. En el caso en concreto, la fecha de ejecutoria de la sentencia judicial fue el 19 de diciembre de 2019, y la fecha de pago de la sentencia judicial fue el 26 de mayo de 2022, es decir que trascurrieron 29 meses y 6 días de intereses de mora que tuvieron que pagarse sin justificación. </t>
  </si>
  <si>
    <t xml:space="preserve">ALCANCES FISCALES </t>
  </si>
  <si>
    <t>10/10/2021-03/09/2023</t>
  </si>
  <si>
    <t>MAPFRE SEGUROS GENERALES</t>
  </si>
  <si>
    <t>• Disminución de la suma asegurada por pago de indemnizaciones con cargo a la PÓLIZA 23000426</t>
  </si>
  <si>
    <t>La contingencia se califica como EVENTUAL, toda vez que el contrato de seguros presta cobertura material y temporal, sin embargo, la responsabilidad fiscal que se pretende endilgar a los presuntos responsables dependerá del debate probatorio. _x000D_
_x000D_
La Póliza de Manejo Global Entidades Estatales No. 2202221001660 cuyo tomador y asegurado es el Servicio Nacional de Aprendizaje - SENA, presta cobertura material y temporal de conformidad con el fundamento factico expuesto en el auto de apertura. Frente a la cobertura temporal, debe decirse que su modalidad es ocurrencia, la cual ampara los riesgos que impliquen menoscabo de fondos o bienes de propiedad, tenencia, control o responsabilidad del SENA, causados por los actos u omisiones de sus servidores durante la vigencia de la póliza. En ese sentido, el contrato de seguro presta cobertura por su temporalidad, toda vez que, el hecho ocurrió en el 26 de mayo de 2022, con el pago de la sentencia condenatoria mas los intereses moratorios causados  y la vigencia de la póliza comprende desde el 10 de octubre de 2021 hasta el 3 de septiembre de 2023. Aunado a ello, presta cobertura material toda vez que, ampara la responsabilidad fiscal, al tener amparo Alcances Fiscales - Juicios con responsabilidad fiscal._x000D_
_x000D_
Frente a la responsabilidad fiscal de los investigados por las presuntas irregularidades con el pago de intereses moratorios de una sentencia condenatoria de nulidad y restablecimiento del derecho, debe decirse que no obran en el expediente elementos probatorios contundentes que determinen que la actuación de los investigados constituye un detrimento patrimonial a la entidad afectada. En el Auto de Apertura el ente de control argumenta que las circunstancia generadoras de los interes de mora fueron las deficiencias en los canales de comunicacion entre las dependencias del SENA. Sin embargo, tambien se menciona la existencia de varias pruebas documentales de la realizacion de todas las actividades y gestiones necesarias para dar cumplimiento oportuno a la sentencia judicial. Así las cosas, dependerá del debate probatorio y de la interpretación de la Contraloria donde se determine si existió responsabilidad fiscal. Lo señalado, sin perjuicio del carácter contingente del proceso</t>
  </si>
  <si>
    <t>El valor de la contingencia se aterrizó de la siguiente forma: En primer lugar, el valor del presunto detrimento, conforme a lo descrito en el Auto de Apertura, está estimado en la suma de $9.189.396 M/cte, a este valor se le aplicó la participación asumida por la compañía en el coaseguro pactado (18%), dando como resultado el valor de $1.654.091. Dicha cifra corresponderia al resultado final, dada la inexistencia de deducible en el certificado 0 de la poliza vigente para la fecha y dado que es un valor inferior a la disponibilidad del valor asegurado asumido por Allianz Seguros S.A.</t>
  </si>
  <si>
    <t xml:space="preserve">1. Inexistencia de obligación a cargo de la compañía aseguradora por cuanto no se realizó el riesgo asegurado
2. De acreditarse una conducta dolosa o gravemente culposa en cabeza de los presuntos responsables, en todo caso, el dolo comporta un riesgo inasegurable.
3. De ninguna forma podra exceder el limite del valor asegurado.
4. La eventual obligación de Allianz Seguros S.A. solo se circunscribe al porcentaje que le corresponde, de acuerdo al coaseguro pactado-entre las aseguradoras no existe solidaridad,
Por último, se confirma que en este caso se encuentran vinculadas todas las compañías coaseguradoras que participan en la Póliza. </t>
  </si>
  <si>
    <t>GASTOS DE RECONSTRUCCION CUENTAS Y ALCANCES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</si>
</sst>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2" fillId="0" borderId="1" xfId="0" applyFont="1" applyBorder="1" applyAlignment="1" applyProtection="1">
      <alignment horizontal="justify" vertical="top" wrapText="1"/>
    </xf>
    <xf numFmtId="0" fontId="2" fillId="0" borderId="1" xfId="0" applyFont="1" applyBorder="1" applyAlignment="1" applyProtection="1">
      <alignment horizontal="justify" vertical="top"/>
    </xf>
    <xf numFmtId="0" fontId="5" fillId="2" borderId="7" xfId="0" applyFont="1" applyFill="1" applyBorder="1" applyAlignment="1" applyProtection="1">
      <alignment horizontal="justify" vertical="top"/>
    </xf>
    <xf numFmtId="0" fontId="2" fillId="8" borderId="1" xfId="0" applyFont="1" applyFill="1" applyBorder="1" applyAlignment="1" applyProtection="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10" fontId="0" fillId="0" borderId="1" xfId="0" applyNumberFormat="1" applyBorder="1" applyAlignment="1">
      <alignment horizontal="justify"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42" fontId="8" fillId="8" borderId="1" xfId="0" applyNumberFormat="1" applyFont="1" applyFill="1" applyBorder="1" applyAlignment="1" applyProtection="1">
      <alignment horizontal="center" vertical="top"/>
    </xf>
    <xf numFmtId="0" fontId="8" fillId="8" borderId="1" xfId="0" applyFont="1" applyFill="1" applyBorder="1" applyAlignment="1" applyProtection="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NumberFormat="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0" borderId="1" xfId="1" applyFont="1" applyBorder="1" applyAlignment="1" applyProtection="1">
      <alignment horizontal="center" vertical="top"/>
      <protection locked="0"/>
    </xf>
    <xf numFmtId="0" fontId="0" fillId="0" borderId="1" xfId="0" applyBorder="1" applyAlignment="1" applyProtection="1">
      <alignment horizontal="center"/>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19"/>
  <sheetViews>
    <sheetView topLeftCell="A10" zoomScale="90" zoomScaleNormal="90" workbookViewId="0">
      <selection activeCell="B19" sqref="B19:C19"/>
    </sheetView>
  </sheetViews>
  <sheetFormatPr baseColWidth="10" defaultColWidth="0" defaultRowHeight="14.5" x14ac:dyDescent="0.35"/>
  <cols>
    <col min="1" max="1" width="46.1796875" style="6" bestFit="1" customWidth="1"/>
    <col min="2" max="2" width="63.81640625" style="6" customWidth="1"/>
    <col min="3" max="3" width="22.453125" style="6" customWidth="1"/>
    <col min="4" max="4" width="11.453125" style="2" hidden="1" customWidth="1"/>
    <col min="5" max="16384" width="11.453125" style="2" hidden="1"/>
  </cols>
  <sheetData>
    <row r="1" spans="1:3" ht="18.5" x14ac:dyDescent="0.35">
      <c r="A1" s="43" t="s">
        <v>0</v>
      </c>
      <c r="B1" s="43"/>
      <c r="C1" s="43"/>
    </row>
    <row r="2" spans="1:3" x14ac:dyDescent="0.35">
      <c r="A2" s="5" t="s">
        <v>1</v>
      </c>
      <c r="B2" s="40" t="s">
        <v>120</v>
      </c>
      <c r="C2" s="40"/>
    </row>
    <row r="3" spans="1:3" ht="15" customHeight="1" x14ac:dyDescent="0.35">
      <c r="A3" s="5" t="s">
        <v>2</v>
      </c>
      <c r="B3" s="41" t="s">
        <v>115</v>
      </c>
      <c r="C3" s="42"/>
    </row>
    <row r="4" spans="1:3" x14ac:dyDescent="0.35">
      <c r="A4" s="5" t="s">
        <v>3</v>
      </c>
      <c r="B4" s="41" t="s">
        <v>18</v>
      </c>
      <c r="C4" s="42"/>
    </row>
    <row r="5" spans="1:3" x14ac:dyDescent="0.35">
      <c r="A5" s="5" t="s">
        <v>4</v>
      </c>
      <c r="B5" s="40" t="s">
        <v>19</v>
      </c>
      <c r="C5" s="40"/>
    </row>
    <row r="6" spans="1:3" x14ac:dyDescent="0.35">
      <c r="A6" s="5" t="s">
        <v>5</v>
      </c>
      <c r="B6" s="44" t="s">
        <v>121</v>
      </c>
      <c r="C6" s="45"/>
    </row>
    <row r="7" spans="1:3" x14ac:dyDescent="0.35">
      <c r="A7" s="5" t="s">
        <v>6</v>
      </c>
      <c r="B7" s="46">
        <v>9189396</v>
      </c>
      <c r="C7" s="40"/>
    </row>
    <row r="8" spans="1:3" ht="30" customHeight="1" x14ac:dyDescent="0.35">
      <c r="A8" s="37" t="s">
        <v>7</v>
      </c>
      <c r="B8" s="40" t="s">
        <v>122</v>
      </c>
      <c r="C8" s="40"/>
    </row>
    <row r="9" spans="1:3" x14ac:dyDescent="0.35">
      <c r="A9" s="5" t="s">
        <v>8</v>
      </c>
      <c r="B9" s="47" t="s">
        <v>127</v>
      </c>
      <c r="C9" s="48"/>
    </row>
    <row r="10" spans="1:3" x14ac:dyDescent="0.35">
      <c r="A10" s="51" t="s">
        <v>9</v>
      </c>
      <c r="B10" s="52" t="s">
        <v>128</v>
      </c>
      <c r="C10" s="40"/>
    </row>
    <row r="11" spans="1:3" ht="30" customHeight="1" x14ac:dyDescent="0.35">
      <c r="A11" s="51"/>
      <c r="B11" s="40"/>
      <c r="C11" s="40"/>
    </row>
    <row r="12" spans="1:3" ht="91.5" customHeight="1" x14ac:dyDescent="0.35">
      <c r="A12" s="51"/>
      <c r="B12" s="40"/>
      <c r="C12" s="40"/>
    </row>
    <row r="13" spans="1:3" x14ac:dyDescent="0.35">
      <c r="A13" s="5" t="s">
        <v>10</v>
      </c>
      <c r="B13" s="40" t="s">
        <v>121</v>
      </c>
      <c r="C13" s="40"/>
    </row>
    <row r="14" spans="1:3" ht="17.25" customHeight="1" x14ac:dyDescent="0.35">
      <c r="A14" s="5" t="s">
        <v>11</v>
      </c>
      <c r="B14" s="53" t="s">
        <v>126</v>
      </c>
      <c r="C14" s="53"/>
    </row>
    <row r="15" spans="1:3" ht="15.75" customHeight="1" x14ac:dyDescent="0.35">
      <c r="A15" s="5" t="s">
        <v>12</v>
      </c>
      <c r="B15" s="53" t="s">
        <v>123</v>
      </c>
      <c r="C15" s="53"/>
    </row>
    <row r="16" spans="1:3" ht="33" customHeight="1" x14ac:dyDescent="0.35">
      <c r="A16" s="5" t="s">
        <v>13</v>
      </c>
      <c r="B16" s="47" t="s">
        <v>136</v>
      </c>
      <c r="C16" s="48"/>
    </row>
    <row r="17" spans="1:3" ht="18.75" customHeight="1" x14ac:dyDescent="0.35">
      <c r="A17" s="5" t="s">
        <v>14</v>
      </c>
      <c r="B17" s="49" t="s">
        <v>124</v>
      </c>
      <c r="C17" s="50"/>
    </row>
    <row r="18" spans="1:3" x14ac:dyDescent="0.35">
      <c r="A18" s="5" t="s">
        <v>15</v>
      </c>
      <c r="B18" s="49" t="s">
        <v>125</v>
      </c>
      <c r="C18" s="50"/>
    </row>
    <row r="19" spans="1:3" x14ac:dyDescent="0.35">
      <c r="A19" s="5" t="s">
        <v>16</v>
      </c>
      <c r="B19" s="40" t="s">
        <v>116</v>
      </c>
      <c r="C19" s="40"/>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NOTAS!$A$4:$A$5</xm:f>
          </x14:formula1>
          <xm:sqref>B5:C5</xm:sqref>
        </x14:dataValidation>
        <x14:dataValidation type="list" allowBlank="1" showInputMessage="1" showErrorMessage="1">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A5"/>
  <sheetViews>
    <sheetView workbookViewId="0">
      <selection sqref="A1:A5"/>
    </sheetView>
  </sheetViews>
  <sheetFormatPr baseColWidth="10" defaultRowHeight="14.5" x14ac:dyDescent="0.35"/>
  <sheetData>
    <row r="1" spans="1:1" x14ac:dyDescent="0.35">
      <c r="A1" s="6" t="s">
        <v>17</v>
      </c>
    </row>
    <row r="2" spans="1:1" x14ac:dyDescent="0.35">
      <c r="A2" s="6" t="s">
        <v>18</v>
      </c>
    </row>
    <row r="3" spans="1:1" x14ac:dyDescent="0.35">
      <c r="A3" s="6"/>
    </row>
    <row r="4" spans="1:1" x14ac:dyDescent="0.35">
      <c r="A4" s="6" t="s">
        <v>19</v>
      </c>
    </row>
    <row r="5" spans="1:1" x14ac:dyDescent="0.3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49"/>
  <sheetViews>
    <sheetView zoomScale="90" zoomScaleNormal="90" workbookViewId="0">
      <selection activeCell="B18" sqref="B18"/>
    </sheetView>
  </sheetViews>
  <sheetFormatPr baseColWidth="10" defaultColWidth="0" defaultRowHeight="14.5" x14ac:dyDescent="0.35"/>
  <cols>
    <col min="1" max="1" width="44.453125" customWidth="1"/>
    <col min="2" max="2" width="36.26953125" customWidth="1"/>
    <col min="3" max="3" width="64.453125" customWidth="1"/>
    <col min="4" max="16384" width="11.453125" hidden="1"/>
  </cols>
  <sheetData>
    <row r="1" spans="1:3" ht="18.5" x14ac:dyDescent="0.35">
      <c r="A1" s="56" t="s">
        <v>21</v>
      </c>
      <c r="B1" s="56"/>
      <c r="C1" s="56"/>
    </row>
    <row r="2" spans="1:3" x14ac:dyDescent="0.35">
      <c r="A2" s="15" t="s">
        <v>22</v>
      </c>
      <c r="B2" s="57">
        <v>128549000</v>
      </c>
      <c r="C2" s="58"/>
    </row>
    <row r="3" spans="1:3" s="25" customFormat="1" x14ac:dyDescent="0.35">
      <c r="A3" s="5" t="s">
        <v>1</v>
      </c>
      <c r="B3" s="40" t="str">
        <f>'GENERALES NOTA 322'!B2:C2</f>
        <v>PRF-80052-2023-43727</v>
      </c>
      <c r="C3" s="40"/>
    </row>
    <row r="4" spans="1:3" s="2" customFormat="1" ht="14.5" customHeight="1" x14ac:dyDescent="0.35">
      <c r="A4" s="5" t="s">
        <v>2</v>
      </c>
      <c r="B4" s="40" t="str">
        <f>'GENERALES NOTA 322'!B3:C3</f>
        <v>CONTRALORÍA GENERAL DE LA REPÚBLICA - GERENCIA DEPARTAMENTAL COLEGIADA DE ANTIOQUIA</v>
      </c>
      <c r="C4" s="40"/>
    </row>
    <row r="5" spans="1:3" s="2" customFormat="1" x14ac:dyDescent="0.35">
      <c r="A5" s="5" t="s">
        <v>5</v>
      </c>
      <c r="B5" s="40" t="str">
        <f>'GENERALES NOTA 322'!B6:C6</f>
        <v>SERVICIO NACIONAL DE APRENDIZAJE - SENA</v>
      </c>
      <c r="C5" s="40"/>
    </row>
    <row r="6" spans="1:3" s="2" customFormat="1" x14ac:dyDescent="0.35">
      <c r="A6" s="5" t="s">
        <v>6</v>
      </c>
      <c r="B6" s="59">
        <f>'GENERALES NOTA 322'!B7:C7</f>
        <v>9189396</v>
      </c>
      <c r="C6" s="59"/>
    </row>
    <row r="7" spans="1:3" s="2" customFormat="1" x14ac:dyDescent="0.35">
      <c r="A7" s="5" t="s">
        <v>7</v>
      </c>
      <c r="B7" s="40" t="str">
        <f>'GENERALES NOTA 322'!B8:C8</f>
        <v xml:space="preserve">MAPFRE SEGUROS GENERALES, ALLIANZ SEGUROS, AXA COLPATRIA SEGUROS, SURAMERICANA SEGUROS Y LIBERTY SEGUROS </v>
      </c>
      <c r="C7" s="40"/>
    </row>
    <row r="8" spans="1:3" x14ac:dyDescent="0.35">
      <c r="A8" s="12" t="s">
        <v>23</v>
      </c>
      <c r="B8" s="40">
        <v>23000426</v>
      </c>
      <c r="C8" s="40"/>
    </row>
    <row r="9" spans="1:3" x14ac:dyDescent="0.35">
      <c r="A9" s="12" t="s">
        <v>24</v>
      </c>
      <c r="B9" s="40" t="s">
        <v>129</v>
      </c>
      <c r="C9" s="40"/>
    </row>
    <row r="10" spans="1:3" x14ac:dyDescent="0.35">
      <c r="A10" s="12" t="s">
        <v>25</v>
      </c>
      <c r="B10" s="54">
        <v>360000000</v>
      </c>
      <c r="C10" s="55"/>
    </row>
    <row r="11" spans="1:3" x14ac:dyDescent="0.35">
      <c r="A11" s="12" t="s">
        <v>26</v>
      </c>
      <c r="B11" s="41" t="s">
        <v>89</v>
      </c>
      <c r="C11" s="42"/>
    </row>
    <row r="12" spans="1:3" x14ac:dyDescent="0.35">
      <c r="A12" s="12" t="s">
        <v>27</v>
      </c>
      <c r="B12" s="40" t="s">
        <v>130</v>
      </c>
      <c r="C12" s="40"/>
    </row>
    <row r="13" spans="1:3" x14ac:dyDescent="0.35">
      <c r="A13" s="12" t="s">
        <v>28</v>
      </c>
      <c r="B13" s="40" t="s">
        <v>85</v>
      </c>
      <c r="C13" s="40"/>
    </row>
    <row r="14" spans="1:3" x14ac:dyDescent="0.35">
      <c r="A14" s="12" t="s">
        <v>29</v>
      </c>
      <c r="B14" s="40" t="s">
        <v>85</v>
      </c>
      <c r="C14" s="40"/>
    </row>
    <row r="15" spans="1:3" x14ac:dyDescent="0.35">
      <c r="A15" s="60" t="s">
        <v>30</v>
      </c>
      <c r="B15" s="40"/>
      <c r="C15" s="40"/>
    </row>
    <row r="16" spans="1:3" x14ac:dyDescent="0.35">
      <c r="A16" s="61"/>
      <c r="B16" s="8" t="s">
        <v>31</v>
      </c>
      <c r="C16" s="9" t="s">
        <v>32</v>
      </c>
    </row>
    <row r="17" spans="1:3" x14ac:dyDescent="0.35">
      <c r="A17" s="61"/>
      <c r="B17" s="10" t="s">
        <v>131</v>
      </c>
      <c r="C17" s="39">
        <v>0.18</v>
      </c>
    </row>
    <row r="18" spans="1:3" x14ac:dyDescent="0.35">
      <c r="A18" s="61"/>
      <c r="B18" s="10"/>
      <c r="C18" s="10"/>
    </row>
    <row r="19" spans="1:3" x14ac:dyDescent="0.35">
      <c r="A19" s="61"/>
      <c r="B19" s="10"/>
      <c r="C19" s="10"/>
    </row>
    <row r="20" spans="1:3" x14ac:dyDescent="0.35">
      <c r="A20" s="12" t="s">
        <v>33</v>
      </c>
      <c r="B20" s="40"/>
      <c r="C20" s="40"/>
    </row>
    <row r="21" spans="1:3" x14ac:dyDescent="0.35">
      <c r="A21" s="12" t="s">
        <v>34</v>
      </c>
      <c r="B21" s="41"/>
      <c r="C21" s="42"/>
    </row>
    <row r="22" spans="1:3" x14ac:dyDescent="0.35">
      <c r="A22" s="11" t="s">
        <v>35</v>
      </c>
      <c r="B22" s="40"/>
      <c r="C22" s="40"/>
    </row>
    <row r="23" spans="1:3" x14ac:dyDescent="0.35">
      <c r="A23" s="62" t="s">
        <v>36</v>
      </c>
      <c r="B23" s="62"/>
      <c r="C23" s="62"/>
    </row>
    <row r="24" spans="1:3" x14ac:dyDescent="0.35">
      <c r="A24" s="49" t="s">
        <v>37</v>
      </c>
      <c r="B24" s="50"/>
      <c r="C24" s="22"/>
    </row>
    <row r="25" spans="1:3" x14ac:dyDescent="0.35">
      <c r="A25" s="49" t="s">
        <v>38</v>
      </c>
      <c r="B25" s="50"/>
      <c r="C25" s="22"/>
    </row>
    <row r="26" spans="1:3" x14ac:dyDescent="0.35">
      <c r="A26" s="49" t="s">
        <v>132</v>
      </c>
      <c r="B26" s="50"/>
      <c r="C26" s="23"/>
    </row>
    <row r="27" spans="1:3" x14ac:dyDescent="0.35">
      <c r="A27" s="16" t="s">
        <v>39</v>
      </c>
      <c r="B27" s="17"/>
      <c r="C27" s="22"/>
    </row>
    <row r="28" spans="1:3" x14ac:dyDescent="0.35">
      <c r="A28" s="49" t="s">
        <v>40</v>
      </c>
      <c r="B28" s="50"/>
      <c r="C28" s="22"/>
    </row>
    <row r="29" spans="1:3" x14ac:dyDescent="0.35">
      <c r="A29" s="49" t="s">
        <v>41</v>
      </c>
      <c r="B29" s="50"/>
      <c r="C29" s="38"/>
    </row>
    <row r="30" spans="1:3" x14ac:dyDescent="0.35">
      <c r="A30" s="49" t="s">
        <v>42</v>
      </c>
      <c r="B30" s="50"/>
      <c r="C30" s="22"/>
    </row>
    <row r="31" spans="1:3" x14ac:dyDescent="0.35">
      <c r="A31" s="57" t="s">
        <v>43</v>
      </c>
      <c r="B31" s="58"/>
      <c r="C31" s="24"/>
    </row>
    <row r="32" spans="1:3" x14ac:dyDescent="0.35">
      <c r="A32" s="64" t="s">
        <v>44</v>
      </c>
      <c r="B32" s="64"/>
      <c r="C32" s="64"/>
    </row>
    <row r="33" spans="1:3" x14ac:dyDescent="0.35">
      <c r="A33" s="63" t="s">
        <v>45</v>
      </c>
      <c r="B33" s="63"/>
      <c r="C33" s="10"/>
    </row>
    <row r="34" spans="1:3" x14ac:dyDescent="0.35">
      <c r="A34" s="63" t="s">
        <v>46</v>
      </c>
      <c r="B34" s="63"/>
      <c r="C34" s="10"/>
    </row>
    <row r="35" spans="1:3" x14ac:dyDescent="0.35">
      <c r="A35" s="63" t="s">
        <v>47</v>
      </c>
      <c r="B35" s="63"/>
      <c r="C35" s="10"/>
    </row>
    <row r="36" spans="1:3" x14ac:dyDescent="0.35">
      <c r="A36" s="63" t="s">
        <v>48</v>
      </c>
      <c r="B36" s="63"/>
      <c r="C36" s="10"/>
    </row>
    <row r="37" spans="1:3" x14ac:dyDescent="0.35">
      <c r="A37" s="63" t="s">
        <v>49</v>
      </c>
      <c r="B37" s="63"/>
      <c r="C37" s="10"/>
    </row>
    <row r="38" spans="1:3" x14ac:dyDescent="0.35">
      <c r="A38" s="63" t="s">
        <v>50</v>
      </c>
      <c r="B38" s="63"/>
      <c r="C38" s="10"/>
    </row>
    <row r="39" spans="1:3" x14ac:dyDescent="0.35">
      <c r="A39" s="63" t="s">
        <v>51</v>
      </c>
      <c r="B39" s="63"/>
      <c r="C39" s="10"/>
    </row>
    <row r="40" spans="1:3" x14ac:dyDescent="0.35">
      <c r="A40" s="63" t="s">
        <v>52</v>
      </c>
      <c r="B40" s="63"/>
      <c r="C40" s="10"/>
    </row>
    <row r="41" spans="1:3" x14ac:dyDescent="0.35">
      <c r="A41" s="63" t="s">
        <v>53</v>
      </c>
      <c r="B41" s="63"/>
      <c r="C41" s="10"/>
    </row>
    <row r="42" spans="1:3" x14ac:dyDescent="0.35">
      <c r="A42" s="63" t="s">
        <v>54</v>
      </c>
      <c r="B42" s="63"/>
      <c r="C42" s="10"/>
    </row>
    <row r="43" spans="1:3" x14ac:dyDescent="0.35">
      <c r="A43" s="63" t="s">
        <v>55</v>
      </c>
      <c r="B43" s="63"/>
      <c r="C43" s="10"/>
    </row>
    <row r="44" spans="1:3" x14ac:dyDescent="0.35">
      <c r="A44" s="63" t="s">
        <v>56</v>
      </c>
      <c r="B44" s="63"/>
      <c r="C44" s="10"/>
    </row>
    <row r="45" spans="1:3" x14ac:dyDescent="0.35">
      <c r="A45" s="63" t="s">
        <v>57</v>
      </c>
      <c r="B45" s="63"/>
      <c r="C45" s="10"/>
    </row>
    <row r="46" spans="1:3" x14ac:dyDescent="0.35">
      <c r="A46" s="63" t="s">
        <v>58</v>
      </c>
      <c r="B46" s="63"/>
      <c r="C46" s="10"/>
    </row>
    <row r="47" spans="1:3" x14ac:dyDescent="0.35">
      <c r="A47" s="63" t="s">
        <v>59</v>
      </c>
      <c r="B47" s="63"/>
      <c r="C47" s="10"/>
    </row>
    <row r="48" spans="1:3" x14ac:dyDescent="0.35">
      <c r="A48" s="63" t="s">
        <v>60</v>
      </c>
      <c r="B48" s="63"/>
      <c r="C48" s="10"/>
    </row>
    <row r="49" spans="1:3" x14ac:dyDescent="0.35">
      <c r="A49" s="65"/>
      <c r="B49" s="65"/>
      <c r="C49" s="10"/>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Hoja2!$D$2:$D$3</xm:f>
          </x14:formula1>
          <xm:sqref>B21:C21</xm:sqref>
        </x14:dataValidation>
        <x14:dataValidation type="list" allowBlank="1" showInputMessage="1" showErrorMessage="1">
          <x14:formula1>
            <xm:f>Hoja2!$C$2:$C$4</xm:f>
          </x14:formula1>
          <xm:sqref>B15:C15</xm:sqref>
        </x14:dataValidation>
        <x14:dataValidation type="list" allowBlank="1" showInputMessage="1" showErrorMessage="1">
          <x14:formula1>
            <xm:f>Hoja2!$A$2:$A$5</xm:f>
          </x14:formula1>
          <xm:sqref>B11:C11</xm:sqref>
        </x14:dataValidation>
        <x14:dataValidation type="list" allowBlank="1" showInputMessage="1" showErrorMessage="1">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50"/>
  <sheetViews>
    <sheetView tabSelected="1" zoomScale="80" zoomScaleNormal="80" workbookViewId="0">
      <selection activeCell="B17" sqref="B17:C17"/>
    </sheetView>
  </sheetViews>
  <sheetFormatPr baseColWidth="10" defaultColWidth="0" defaultRowHeight="14.5" x14ac:dyDescent="0.35"/>
  <cols>
    <col min="1" max="1" width="41.81640625" style="31" customWidth="1"/>
    <col min="2" max="2" width="30.54296875" style="31" customWidth="1"/>
    <col min="3" max="3" width="76.1796875" style="31"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85" t="s">
        <v>61</v>
      </c>
      <c r="B1" s="85"/>
      <c r="C1" s="85"/>
    </row>
    <row r="2" spans="1:6" x14ac:dyDescent="0.35">
      <c r="A2" s="27" t="s">
        <v>22</v>
      </c>
      <c r="B2" s="86">
        <f>'GENERALES NOTA 321'!B2:C2</f>
        <v>128549000</v>
      </c>
      <c r="C2" s="87"/>
    </row>
    <row r="3" spans="1:6" x14ac:dyDescent="0.35">
      <c r="A3" s="28" t="s">
        <v>1</v>
      </c>
      <c r="B3" s="69" t="str">
        <f>'GENERALES NOTA 322'!B2:C2</f>
        <v>PRF-80052-2023-43727</v>
      </c>
      <c r="C3" s="70"/>
    </row>
    <row r="4" spans="1:6" s="2" customFormat="1" x14ac:dyDescent="0.35">
      <c r="A4" s="29" t="s">
        <v>2</v>
      </c>
      <c r="B4" s="68" t="str">
        <f>'GENERALES NOTA 322'!B3:C3</f>
        <v>CONTRALORÍA GENERAL DE LA REPÚBLICA - GERENCIA DEPARTAMENTAL COLEGIADA DE ANTIOQUIA</v>
      </c>
      <c r="C4" s="68"/>
    </row>
    <row r="5" spans="1:6" s="2" customFormat="1" x14ac:dyDescent="0.35">
      <c r="A5" s="29" t="s">
        <v>5</v>
      </c>
      <c r="B5" s="86" t="str">
        <f>'GENERALES NOTA 321'!B5:C5</f>
        <v>SERVICIO NACIONAL DE APRENDIZAJE - SENA</v>
      </c>
      <c r="C5" s="87"/>
    </row>
    <row r="6" spans="1:6" s="2" customFormat="1" x14ac:dyDescent="0.35">
      <c r="A6" s="33" t="s">
        <v>117</v>
      </c>
      <c r="B6" s="88">
        <f>'GENERALES NOTA 321'!B10:C10</f>
        <v>360000000</v>
      </c>
      <c r="C6" s="89"/>
    </row>
    <row r="7" spans="1:6" s="2" customFormat="1" x14ac:dyDescent="0.35">
      <c r="A7" s="33" t="s">
        <v>6</v>
      </c>
      <c r="B7" s="84">
        <f>'GENERALES NOTA 322'!B7:C7</f>
        <v>9189396</v>
      </c>
      <c r="C7" s="84"/>
    </row>
    <row r="8" spans="1:6" s="2" customFormat="1" x14ac:dyDescent="0.35">
      <c r="A8" s="29" t="s">
        <v>7</v>
      </c>
      <c r="B8" s="68" t="str">
        <f>'GENERALES NOTA 322'!B8:C8</f>
        <v xml:space="preserve">MAPFRE SEGUROS GENERALES, ALLIANZ SEGUROS, AXA COLPATRIA SEGUROS, SURAMERICANA SEGUROS Y LIBERTY SEGUROS </v>
      </c>
      <c r="C8" s="68"/>
    </row>
    <row r="9" spans="1:6" ht="23.25" customHeight="1" x14ac:dyDescent="0.35">
      <c r="A9" s="30" t="s">
        <v>62</v>
      </c>
      <c r="B9" s="69" t="s">
        <v>63</v>
      </c>
      <c r="C9" s="70"/>
    </row>
    <row r="10" spans="1:6" ht="309" customHeight="1" x14ac:dyDescent="0.35">
      <c r="A10" s="29" t="s">
        <v>64</v>
      </c>
      <c r="B10" s="71" t="s">
        <v>133</v>
      </c>
      <c r="C10" s="72"/>
      <c r="E10" t="s">
        <v>65</v>
      </c>
      <c r="F10" s="14">
        <v>0.7</v>
      </c>
    </row>
    <row r="11" spans="1:6" x14ac:dyDescent="0.35">
      <c r="A11" s="36" t="s">
        <v>66</v>
      </c>
      <c r="B11" s="73">
        <f>(B12-B14)*B13</f>
        <v>1654091.28</v>
      </c>
      <c r="C11" s="74"/>
      <c r="E11" t="s">
        <v>63</v>
      </c>
      <c r="F11" s="14">
        <v>0.3</v>
      </c>
    </row>
    <row r="12" spans="1:6" x14ac:dyDescent="0.35">
      <c r="A12" s="34" t="s">
        <v>119</v>
      </c>
      <c r="B12" s="79">
        <f>MIN(B6,B7)</f>
        <v>9189396</v>
      </c>
      <c r="C12" s="80"/>
      <c r="F12" s="14"/>
    </row>
    <row r="13" spans="1:6" x14ac:dyDescent="0.35">
      <c r="A13" s="30" t="s">
        <v>30</v>
      </c>
      <c r="B13" s="81">
        <v>0.18</v>
      </c>
      <c r="C13" s="81"/>
      <c r="F13" s="14"/>
    </row>
    <row r="14" spans="1:6" x14ac:dyDescent="0.35">
      <c r="A14" s="30" t="s">
        <v>118</v>
      </c>
      <c r="B14" s="82">
        <v>0</v>
      </c>
      <c r="C14" s="83"/>
      <c r="F14" s="14"/>
    </row>
    <row r="15" spans="1:6" x14ac:dyDescent="0.35">
      <c r="A15" s="35" t="s">
        <v>67</v>
      </c>
      <c r="B15" s="75">
        <f>IFERROR(B11*(VLOOKUP(B9,E10:F15,2,0)),16666)</f>
        <v>496227.38399999996</v>
      </c>
      <c r="C15" s="76"/>
    </row>
    <row r="16" spans="1:6" ht="94" customHeight="1" x14ac:dyDescent="0.35">
      <c r="A16" s="29" t="s">
        <v>68</v>
      </c>
      <c r="B16" s="77" t="s">
        <v>134</v>
      </c>
      <c r="C16" s="78"/>
    </row>
    <row r="17" spans="1:3" ht="144" customHeight="1" x14ac:dyDescent="0.35">
      <c r="A17" s="29" t="s">
        <v>69</v>
      </c>
      <c r="B17" s="66" t="s">
        <v>135</v>
      </c>
      <c r="C17" s="67"/>
    </row>
    <row r="19" spans="1:3" x14ac:dyDescent="0.35">
      <c r="B19" s="32"/>
      <c r="C19" s="32"/>
    </row>
    <row r="20" spans="1:3" x14ac:dyDescent="0.35">
      <c r="B20" s="32"/>
      <c r="C20" s="32"/>
    </row>
    <row r="21" spans="1:3" x14ac:dyDescent="0.35">
      <c r="B21" s="32"/>
      <c r="C21" s="32"/>
    </row>
    <row r="22" spans="1:3" x14ac:dyDescent="0.35">
      <c r="B22" s="32"/>
      <c r="C22" s="32"/>
    </row>
    <row r="23" spans="1:3" x14ac:dyDescent="0.35">
      <c r="B23" s="32"/>
      <c r="C23" s="32"/>
    </row>
    <row r="24" spans="1:3" x14ac:dyDescent="0.35">
      <c r="B24" s="32"/>
      <c r="C24" s="32"/>
    </row>
    <row r="25" spans="1:3" x14ac:dyDescent="0.35">
      <c r="B25" s="32"/>
      <c r="C25" s="32"/>
    </row>
    <row r="26" spans="1:3" x14ac:dyDescent="0.35">
      <c r="B26" s="32"/>
      <c r="C26" s="32"/>
    </row>
    <row r="27" spans="1:3" x14ac:dyDescent="0.35">
      <c r="B27" s="32"/>
      <c r="C27" s="32"/>
    </row>
    <row r="28" spans="1:3" x14ac:dyDescent="0.35">
      <c r="B28" s="32"/>
      <c r="C28" s="32"/>
    </row>
    <row r="29" spans="1:3" x14ac:dyDescent="0.35">
      <c r="B29" s="32"/>
      <c r="C29" s="32"/>
    </row>
    <row r="30" spans="1:3" x14ac:dyDescent="0.35">
      <c r="B30" s="32"/>
      <c r="C30" s="32"/>
    </row>
    <row r="31" spans="1:3" x14ac:dyDescent="0.35">
      <c r="B31" s="32"/>
      <c r="C31" s="32"/>
    </row>
    <row r="32" spans="1:3" x14ac:dyDescent="0.35">
      <c r="B32" s="32"/>
      <c r="C32" s="32"/>
    </row>
    <row r="33" spans="2:3" x14ac:dyDescent="0.35">
      <c r="B33" s="32"/>
      <c r="C33" s="32"/>
    </row>
    <row r="34" spans="2:3" x14ac:dyDescent="0.35">
      <c r="B34" s="32"/>
      <c r="C34" s="32"/>
    </row>
    <row r="35" spans="2:3" x14ac:dyDescent="0.35">
      <c r="B35" s="32"/>
      <c r="C35" s="32"/>
    </row>
    <row r="36" spans="2:3" x14ac:dyDescent="0.35">
      <c r="B36" s="32"/>
      <c r="C36" s="32"/>
    </row>
    <row r="37" spans="2:3" x14ac:dyDescent="0.35">
      <c r="B37" s="32"/>
      <c r="C37" s="32"/>
    </row>
    <row r="38" spans="2:3" x14ac:dyDescent="0.35">
      <c r="B38" s="32"/>
      <c r="C38" s="32"/>
    </row>
    <row r="39" spans="2:3" x14ac:dyDescent="0.35">
      <c r="B39" s="32"/>
      <c r="C39" s="32"/>
    </row>
    <row r="40" spans="2:3" x14ac:dyDescent="0.35">
      <c r="B40" s="32"/>
      <c r="C40" s="32"/>
    </row>
    <row r="41" spans="2:3" x14ac:dyDescent="0.35">
      <c r="B41" s="32"/>
      <c r="C41" s="32"/>
    </row>
    <row r="42" spans="2:3" x14ac:dyDescent="0.35">
      <c r="B42" s="32"/>
      <c r="C42" s="32"/>
    </row>
    <row r="43" spans="2:3" x14ac:dyDescent="0.35">
      <c r="B43" s="32"/>
      <c r="C43" s="32"/>
    </row>
    <row r="44" spans="2:3" x14ac:dyDescent="0.35">
      <c r="B44" s="32"/>
      <c r="C44" s="32"/>
    </row>
    <row r="45" spans="2:3" x14ac:dyDescent="0.35">
      <c r="B45" s="32"/>
      <c r="C45" s="32"/>
    </row>
    <row r="46" spans="2:3" x14ac:dyDescent="0.35">
      <c r="B46" s="32"/>
      <c r="C46" s="32"/>
    </row>
    <row r="47" spans="2:3" x14ac:dyDescent="0.35">
      <c r="B47" s="32"/>
      <c r="C47" s="32"/>
    </row>
    <row r="48" spans="2:3" x14ac:dyDescent="0.35">
      <c r="B48" s="32"/>
      <c r="C48" s="32"/>
    </row>
    <row r="49" spans="2:3" x14ac:dyDescent="0.35">
      <c r="B49" s="32"/>
      <c r="C49" s="32"/>
    </row>
    <row r="50" spans="2:3" x14ac:dyDescent="0.35">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50"/>
  <sheetViews>
    <sheetView zoomScale="70" zoomScaleNormal="70" workbookViewId="0">
      <selection activeCell="B9" sqref="B9:C9"/>
    </sheetView>
  </sheetViews>
  <sheetFormatPr baseColWidth="10" defaultColWidth="0" defaultRowHeight="14.5" x14ac:dyDescent="0.35"/>
  <cols>
    <col min="1" max="1" width="41.81640625" style="31" customWidth="1"/>
    <col min="2" max="2" width="30.54296875" style="31" customWidth="1"/>
    <col min="3" max="3" width="76.1796875" style="31"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85" t="s">
        <v>61</v>
      </c>
      <c r="B1" s="85"/>
      <c r="C1" s="85"/>
    </row>
    <row r="2" spans="1:6" x14ac:dyDescent="0.35">
      <c r="A2" s="27" t="s">
        <v>22</v>
      </c>
      <c r="B2" s="86">
        <f>'GENERALES NOTA 321'!B2:C2</f>
        <v>128549000</v>
      </c>
      <c r="C2" s="87"/>
    </row>
    <row r="3" spans="1:6" x14ac:dyDescent="0.35">
      <c r="A3" s="28" t="s">
        <v>1</v>
      </c>
      <c r="B3" s="69" t="str">
        <f>'GENERALES NOTA 322'!B2:C2</f>
        <v>PRF-80052-2023-43727</v>
      </c>
      <c r="C3" s="70"/>
    </row>
    <row r="4" spans="1:6" s="2" customFormat="1" x14ac:dyDescent="0.35">
      <c r="A4" s="29" t="s">
        <v>2</v>
      </c>
      <c r="B4" s="68" t="str">
        <f>'GENERALES NOTA 322'!B3:C3</f>
        <v>CONTRALORÍA GENERAL DE LA REPÚBLICA - GERENCIA DEPARTAMENTAL COLEGIADA DE ANTIOQUIA</v>
      </c>
      <c r="C4" s="68"/>
    </row>
    <row r="5" spans="1:6" s="2" customFormat="1" x14ac:dyDescent="0.35">
      <c r="A5" s="29" t="s">
        <v>5</v>
      </c>
      <c r="B5" s="86" t="str">
        <f>'GENERALES NOTA 321'!B5:C5</f>
        <v>SERVICIO NACIONAL DE APRENDIZAJE - SENA</v>
      </c>
      <c r="C5" s="87"/>
    </row>
    <row r="6" spans="1:6" s="2" customFormat="1" x14ac:dyDescent="0.35">
      <c r="A6" s="33" t="s">
        <v>117</v>
      </c>
      <c r="B6" s="88">
        <f>'GENERALES NOTA 321'!B10:C10</f>
        <v>360000000</v>
      </c>
      <c r="C6" s="89"/>
    </row>
    <row r="7" spans="1:6" s="2" customFormat="1" x14ac:dyDescent="0.35">
      <c r="A7" s="33" t="s">
        <v>6</v>
      </c>
      <c r="B7" s="84">
        <f>'GENERALES NOTA 322'!B7:C7</f>
        <v>9189396</v>
      </c>
      <c r="C7" s="84"/>
    </row>
    <row r="8" spans="1:6" s="2" customFormat="1" x14ac:dyDescent="0.35">
      <c r="A8" s="29" t="s">
        <v>7</v>
      </c>
      <c r="B8" s="68" t="str">
        <f>'GENERALES NOTA 322'!B8:C8</f>
        <v xml:space="preserve">MAPFRE SEGUROS GENERALES, ALLIANZ SEGUROS, AXA COLPATRIA SEGUROS, SURAMERICANA SEGUROS Y LIBERTY SEGUROS </v>
      </c>
      <c r="C8" s="68"/>
    </row>
    <row r="9" spans="1:6" ht="23.25" customHeight="1" x14ac:dyDescent="0.35">
      <c r="A9" s="30" t="s">
        <v>62</v>
      </c>
      <c r="B9" s="69" t="s">
        <v>76</v>
      </c>
      <c r="C9" s="70"/>
    </row>
    <row r="10" spans="1:6" ht="58" x14ac:dyDescent="0.35">
      <c r="A10" s="29" t="s">
        <v>64</v>
      </c>
      <c r="B10" s="90"/>
      <c r="C10" s="91"/>
      <c r="E10" t="s">
        <v>65</v>
      </c>
      <c r="F10" s="14">
        <v>0.7</v>
      </c>
    </row>
    <row r="11" spans="1:6" x14ac:dyDescent="0.35">
      <c r="A11" s="36" t="s">
        <v>66</v>
      </c>
      <c r="B11" s="73">
        <f>(B12-B14)*B13</f>
        <v>9189396</v>
      </c>
      <c r="C11" s="74"/>
      <c r="E11" t="s">
        <v>63</v>
      </c>
      <c r="F11" s="14">
        <v>0.3</v>
      </c>
    </row>
    <row r="12" spans="1:6" x14ac:dyDescent="0.35">
      <c r="A12" s="34" t="s">
        <v>119</v>
      </c>
      <c r="B12" s="79">
        <f>MIN(B6,B7)</f>
        <v>9189396</v>
      </c>
      <c r="C12" s="80"/>
      <c r="F12" s="14"/>
    </row>
    <row r="13" spans="1:6" x14ac:dyDescent="0.35">
      <c r="A13" s="30" t="s">
        <v>30</v>
      </c>
      <c r="B13" s="81">
        <v>1</v>
      </c>
      <c r="C13" s="81"/>
      <c r="F13" s="14"/>
    </row>
    <row r="14" spans="1:6" x14ac:dyDescent="0.35">
      <c r="A14" s="30" t="s">
        <v>118</v>
      </c>
      <c r="B14" s="92">
        <v>0</v>
      </c>
      <c r="C14" s="92"/>
      <c r="F14" s="14"/>
    </row>
    <row r="15" spans="1:6" x14ac:dyDescent="0.35">
      <c r="A15" s="35" t="s">
        <v>67</v>
      </c>
      <c r="B15" s="75">
        <f>IFERROR(B11*(VLOOKUP(B9,E10:F15,2,0)),16666)</f>
        <v>16666</v>
      </c>
      <c r="C15" s="76"/>
    </row>
    <row r="16" spans="1:6" ht="180" customHeight="1" x14ac:dyDescent="0.35">
      <c r="A16" s="29" t="s">
        <v>68</v>
      </c>
      <c r="B16" s="69"/>
      <c r="C16" s="70"/>
    </row>
    <row r="17" spans="1:3" ht="87" x14ac:dyDescent="0.35">
      <c r="A17" s="29" t="s">
        <v>69</v>
      </c>
      <c r="B17" s="93"/>
      <c r="C17" s="93"/>
    </row>
    <row r="19" spans="1:3" x14ac:dyDescent="0.35">
      <c r="B19" s="32"/>
      <c r="C19" s="32"/>
    </row>
    <row r="20" spans="1:3" x14ac:dyDescent="0.35">
      <c r="B20" s="32"/>
      <c r="C20" s="32"/>
    </row>
    <row r="21" spans="1:3" x14ac:dyDescent="0.35">
      <c r="B21" s="32"/>
      <c r="C21" s="32"/>
    </row>
    <row r="22" spans="1:3" x14ac:dyDescent="0.35">
      <c r="B22" s="32"/>
      <c r="C22" s="32"/>
    </row>
    <row r="23" spans="1:3" x14ac:dyDescent="0.35">
      <c r="B23" s="32"/>
      <c r="C23" s="32"/>
    </row>
    <row r="24" spans="1:3" x14ac:dyDescent="0.35">
      <c r="B24" s="32"/>
      <c r="C24" s="32"/>
    </row>
    <row r="25" spans="1:3" x14ac:dyDescent="0.35">
      <c r="B25" s="32"/>
      <c r="C25" s="32"/>
    </row>
    <row r="26" spans="1:3" x14ac:dyDescent="0.35">
      <c r="B26" s="32"/>
      <c r="C26" s="32"/>
    </row>
    <row r="27" spans="1:3" x14ac:dyDescent="0.35">
      <c r="B27" s="32"/>
      <c r="C27" s="32"/>
    </row>
    <row r="28" spans="1:3" x14ac:dyDescent="0.35">
      <c r="B28" s="32"/>
      <c r="C28" s="32"/>
    </row>
    <row r="29" spans="1:3" x14ac:dyDescent="0.35">
      <c r="B29" s="32"/>
      <c r="C29" s="32"/>
    </row>
    <row r="30" spans="1:3" x14ac:dyDescent="0.35">
      <c r="B30" s="32"/>
      <c r="C30" s="32"/>
    </row>
    <row r="31" spans="1:3" x14ac:dyDescent="0.35">
      <c r="B31" s="32"/>
      <c r="C31" s="32"/>
    </row>
    <row r="32" spans="1:3" x14ac:dyDescent="0.35">
      <c r="B32" s="32"/>
      <c r="C32" s="32"/>
    </row>
    <row r="33" spans="2:3" x14ac:dyDescent="0.35">
      <c r="B33" s="32"/>
      <c r="C33" s="32"/>
    </row>
    <row r="34" spans="2:3" x14ac:dyDescent="0.35">
      <c r="B34" s="32"/>
      <c r="C34" s="32"/>
    </row>
    <row r="35" spans="2:3" x14ac:dyDescent="0.35">
      <c r="B35" s="32"/>
      <c r="C35" s="32"/>
    </row>
    <row r="36" spans="2:3" x14ac:dyDescent="0.35">
      <c r="B36" s="32"/>
      <c r="C36" s="32"/>
    </row>
    <row r="37" spans="2:3" x14ac:dyDescent="0.35">
      <c r="B37" s="32"/>
      <c r="C37" s="32"/>
    </row>
    <row r="38" spans="2:3" x14ac:dyDescent="0.35">
      <c r="B38" s="32"/>
      <c r="C38" s="32"/>
    </row>
    <row r="39" spans="2:3" x14ac:dyDescent="0.35">
      <c r="B39" s="32"/>
      <c r="C39" s="32"/>
    </row>
    <row r="40" spans="2:3" x14ac:dyDescent="0.35">
      <c r="B40" s="32"/>
      <c r="C40" s="32"/>
    </row>
    <row r="41" spans="2:3" x14ac:dyDescent="0.35">
      <c r="B41" s="32"/>
      <c r="C41" s="32"/>
    </row>
    <row r="42" spans="2:3" x14ac:dyDescent="0.35">
      <c r="B42" s="32"/>
      <c r="C42" s="32"/>
    </row>
    <row r="43" spans="2:3" x14ac:dyDescent="0.35">
      <c r="B43" s="32"/>
      <c r="C43" s="32"/>
    </row>
    <row r="44" spans="2:3" x14ac:dyDescent="0.35">
      <c r="B44" s="32"/>
      <c r="C44" s="32"/>
    </row>
    <row r="45" spans="2:3" x14ac:dyDescent="0.35">
      <c r="B45" s="32"/>
      <c r="C45" s="32"/>
    </row>
    <row r="46" spans="2:3" x14ac:dyDescent="0.35">
      <c r="B46" s="32"/>
      <c r="C46" s="32"/>
    </row>
    <row r="47" spans="2:3" x14ac:dyDescent="0.35">
      <c r="B47" s="32"/>
      <c r="C47" s="32"/>
    </row>
    <row r="48" spans="2:3" x14ac:dyDescent="0.35">
      <c r="B48" s="32"/>
      <c r="C48" s="32"/>
    </row>
    <row r="49" spans="2:3" x14ac:dyDescent="0.35">
      <c r="B49" s="32"/>
      <c r="C49" s="32"/>
    </row>
    <row r="50" spans="2:3" x14ac:dyDescent="0.3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13"/>
  <sheetViews>
    <sheetView workbookViewId="0">
      <selection activeCell="B13" sqref="B13"/>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56" t="s">
        <v>70</v>
      </c>
      <c r="B1" s="56"/>
      <c r="C1" s="56"/>
    </row>
    <row r="2" spans="1:3" x14ac:dyDescent="0.35">
      <c r="A2" s="12" t="s">
        <v>22</v>
      </c>
      <c r="B2" s="49">
        <f>'GENERALES NOTA 321'!B2:C2</f>
        <v>128549000</v>
      </c>
      <c r="C2" s="50"/>
    </row>
    <row r="3" spans="1:3" x14ac:dyDescent="0.35">
      <c r="A3" s="26" t="s">
        <v>1</v>
      </c>
      <c r="B3" s="49" t="str">
        <f>'GENERALES NOTA 322'!B2:C2</f>
        <v>PRF-80052-2023-43727</v>
      </c>
      <c r="C3" s="50"/>
    </row>
    <row r="4" spans="1:3" s="2" customFormat="1" x14ac:dyDescent="0.35">
      <c r="A4" s="5" t="s">
        <v>2</v>
      </c>
      <c r="B4" s="40" t="str">
        <f>'GENERALES NOTA 322'!B3:C3</f>
        <v>CONTRALORÍA GENERAL DE LA REPÚBLICA - GERENCIA DEPARTAMENTAL COLEGIADA DE ANTIOQUIA</v>
      </c>
      <c r="C4" s="40"/>
    </row>
    <row r="5" spans="1:3" s="2" customFormat="1" x14ac:dyDescent="0.35">
      <c r="A5" s="5" t="s">
        <v>5</v>
      </c>
      <c r="B5" s="49" t="str">
        <f>'IMPUTACIÓN- GENERALES NOTA 324 '!B5:C5</f>
        <v>SERVICIO NACIONAL DE APRENDIZAJE - SENA</v>
      </c>
      <c r="C5" s="50"/>
    </row>
    <row r="6" spans="1:3" s="2" customFormat="1" x14ac:dyDescent="0.35">
      <c r="A6" s="5" t="s">
        <v>6</v>
      </c>
      <c r="B6" s="40">
        <f>'GENERALES NOTA 322'!B7:C7</f>
        <v>9189396</v>
      </c>
      <c r="C6" s="40"/>
    </row>
    <row r="7" spans="1:3" s="2" customFormat="1" x14ac:dyDescent="0.35">
      <c r="A7" s="5" t="s">
        <v>7</v>
      </c>
      <c r="B7" s="40" t="str">
        <f>'GENERALES NOTA 322'!B8:C8</f>
        <v xml:space="preserve">MAPFRE SEGUROS GENERALES, ALLIANZ SEGUROS, AXA COLPATRIA SEGUROS, SURAMERICANA SEGUROS Y LIBERTY SEGUROS </v>
      </c>
      <c r="C7" s="40"/>
    </row>
    <row r="8" spans="1:3" x14ac:dyDescent="0.35">
      <c r="A8" s="13" t="s">
        <v>62</v>
      </c>
      <c r="B8" s="41"/>
      <c r="C8" s="42"/>
    </row>
    <row r="9" spans="1:3" x14ac:dyDescent="0.35">
      <c r="A9" s="13" t="s">
        <v>66</v>
      </c>
      <c r="B9" s="94"/>
      <c r="C9" s="94"/>
    </row>
    <row r="10" spans="1:3" x14ac:dyDescent="0.35">
      <c r="A10" s="13" t="s">
        <v>71</v>
      </c>
      <c r="B10" s="94"/>
      <c r="C10" s="94"/>
    </row>
    <row r="11" spans="1:3" ht="43.5" x14ac:dyDescent="0.35">
      <c r="A11" s="5" t="s">
        <v>72</v>
      </c>
      <c r="B11" s="40"/>
      <c r="C11" s="40"/>
    </row>
    <row r="12" spans="1:3" ht="43.5" x14ac:dyDescent="0.35">
      <c r="A12" s="5" t="s">
        <v>73</v>
      </c>
      <c r="B12" s="40"/>
      <c r="C12" s="40"/>
    </row>
    <row r="13" spans="1:3" x14ac:dyDescent="0.35">
      <c r="A13" s="5" t="s">
        <v>74</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95"/>
      <c r="C2" s="95"/>
      <c r="I2" t="s">
        <v>75</v>
      </c>
      <c r="N2" t="s">
        <v>76</v>
      </c>
    </row>
    <row r="3" spans="2:14" ht="15" customHeight="1" thickTop="1" thickBot="1" x14ac:dyDescent="0.4">
      <c r="B3" s="95" t="s">
        <v>77</v>
      </c>
      <c r="C3" s="95"/>
      <c r="I3" t="s">
        <v>63</v>
      </c>
      <c r="N3" t="s">
        <v>63</v>
      </c>
    </row>
    <row r="4" spans="2:14" ht="15" customHeight="1" thickTop="1" thickBot="1" x14ac:dyDescent="0.4">
      <c r="B4" s="18" t="s">
        <v>78</v>
      </c>
      <c r="C4" s="19"/>
      <c r="I4" t="s">
        <v>79</v>
      </c>
      <c r="N4" t="s">
        <v>65</v>
      </c>
    </row>
    <row r="5" spans="2:14" ht="15" customHeight="1" thickTop="1" thickBot="1" x14ac:dyDescent="0.4">
      <c r="B5" s="18" t="s">
        <v>80</v>
      </c>
      <c r="C5" s="19"/>
    </row>
    <row r="6" spans="2:14" ht="15" customHeight="1" thickTop="1" thickBot="1" x14ac:dyDescent="0.4">
      <c r="B6" s="18" t="s">
        <v>81</v>
      </c>
      <c r="C6" s="19"/>
    </row>
    <row r="7" spans="2:14" ht="44.5" thickTop="1" thickBot="1" x14ac:dyDescent="0.4">
      <c r="B7" s="18" t="s">
        <v>82</v>
      </c>
      <c r="C7" s="20"/>
    </row>
    <row r="8" spans="2:14" ht="30" thickTop="1" thickBot="1" x14ac:dyDescent="0.4">
      <c r="B8" s="18" t="s">
        <v>83</v>
      </c>
      <c r="C8" s="19"/>
    </row>
    <row r="9" spans="2:14" ht="44.5" thickTop="1" thickBot="1" x14ac:dyDescent="0.4">
      <c r="B9" s="18" t="s">
        <v>84</v>
      </c>
      <c r="C9" s="21"/>
    </row>
    <row r="10" spans="2:14" ht="15" customHeight="1" thickTop="1" x14ac:dyDescent="0.35"/>
  </sheetData>
  <mergeCells count="2">
    <mergeCell ref="B2:C2"/>
    <mergeCell ref="B3:C3"/>
  </mergeCells>
  <dataValidations count="2">
    <dataValidation type="textLength" allowBlank="1" showInputMessage="1" showErrorMessage="1" sqref="C9">
      <formula1>1</formula1>
      <formula2>500</formula2>
    </dataValidation>
    <dataValidation type="list" allowBlank="1" showInputMessage="1" showErrorMessage="1" sqref="C8">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26</v>
      </c>
      <c r="B1" t="s">
        <v>85</v>
      </c>
      <c r="C1" s="7" t="s">
        <v>30</v>
      </c>
      <c r="D1" s="7" t="s">
        <v>34</v>
      </c>
      <c r="E1" s="3" t="s">
        <v>86</v>
      </c>
      <c r="F1" s="2" t="s">
        <v>65</v>
      </c>
      <c r="G1" s="4">
        <v>0</v>
      </c>
      <c r="H1" t="s">
        <v>87</v>
      </c>
      <c r="I1" t="s">
        <v>88</v>
      </c>
    </row>
    <row r="2" spans="1:9" x14ac:dyDescent="0.35">
      <c r="A2" t="s">
        <v>89</v>
      </c>
      <c r="B2" t="s">
        <v>90</v>
      </c>
      <c r="C2" t="s">
        <v>91</v>
      </c>
      <c r="D2" s="2" t="s">
        <v>92</v>
      </c>
      <c r="E2" s="1" t="s">
        <v>93</v>
      </c>
      <c r="F2" s="2" t="s">
        <v>76</v>
      </c>
      <c r="G2" s="4">
        <v>0.7</v>
      </c>
      <c r="H2" t="s">
        <v>94</v>
      </c>
      <c r="I2" t="s">
        <v>95</v>
      </c>
    </row>
    <row r="3" spans="1:9" x14ac:dyDescent="0.35">
      <c r="A3" t="s">
        <v>96</v>
      </c>
      <c r="C3" t="s">
        <v>97</v>
      </c>
      <c r="D3" s="2" t="s">
        <v>98</v>
      </c>
      <c r="E3" s="1" t="s">
        <v>99</v>
      </c>
      <c r="F3" s="2" t="s">
        <v>63</v>
      </c>
      <c r="G3" s="4">
        <v>0.3</v>
      </c>
      <c r="H3" t="s">
        <v>100</v>
      </c>
      <c r="I3" t="s">
        <v>101</v>
      </c>
    </row>
    <row r="4" spans="1:9" x14ac:dyDescent="0.35">
      <c r="A4" t="s">
        <v>102</v>
      </c>
      <c r="C4" t="s">
        <v>103</v>
      </c>
      <c r="E4" s="1" t="s">
        <v>104</v>
      </c>
      <c r="H4" t="s">
        <v>105</v>
      </c>
      <c r="I4" t="s">
        <v>106</v>
      </c>
    </row>
    <row r="5" spans="1:9" x14ac:dyDescent="0.35">
      <c r="A5" t="s">
        <v>107</v>
      </c>
      <c r="E5" s="1" t="s">
        <v>108</v>
      </c>
      <c r="H5" t="s">
        <v>109</v>
      </c>
      <c r="I5" t="s">
        <v>110</v>
      </c>
    </row>
    <row r="6" spans="1:9" x14ac:dyDescent="0.35">
      <c r="E6" s="1" t="s">
        <v>111</v>
      </c>
      <c r="I6" t="s">
        <v>112</v>
      </c>
    </row>
    <row r="7" spans="1:9" x14ac:dyDescent="0.35">
      <c r="E7" s="1" t="s">
        <v>113</v>
      </c>
    </row>
    <row r="8" spans="1:9" x14ac:dyDescent="0.35">
      <c r="E8" s="1" t="s">
        <v>114</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FEF15-7C79-4BE7-BA63-3766F4BEB7DE}">
  <ds:schemaRefs>
    <ds:schemaRef ds:uri="http://schemas.openxmlformats.org/package/2006/metadata/core-properties"/>
    <ds:schemaRef ds:uri="http://purl.org/dc/terms/"/>
    <ds:schemaRef ds:uri="bd399fb5-18ee-43ad-810b-0c429aab68ed"/>
    <ds:schemaRef ds:uri="http://schemas.microsoft.com/office/2006/documentManagement/types"/>
    <ds:schemaRef ds:uri="http://schemas.microsoft.com/office/2006/metadata/properties"/>
    <ds:schemaRef ds:uri="http://schemas.microsoft.com/office/infopath/2007/PartnerControls"/>
    <ds:schemaRef ds:uri="110f4e7f-fc49-4680-be2a-cf1f485dd537"/>
    <ds:schemaRef ds:uri="http://purl.org/dc/elements/1.1/"/>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Cami Cardenas</cp:lastModifiedBy>
  <cp:revision/>
  <dcterms:created xsi:type="dcterms:W3CDTF">2020-12-07T14:41:17Z</dcterms:created>
  <dcterms:modified xsi:type="dcterms:W3CDTF">2024-04-02T14:26:37Z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y fmtid="{D5CDD505-2E9C-101B-9397-08002B2CF9AE}" pid="33" name="_AdHocReviewCycleID">
    <vt:i4>-845278051</vt:i4>
  </property>
  <property fmtid="{D5CDD505-2E9C-101B-9397-08002B2CF9AE}" pid="34" name="_EmailSubject">
    <vt:lpwstr>ENVÍO DE ANTECEDENTES : RAD 2024EE0047189 - ASIGNACIÓN PRF-80052-2023-43727 SINIESTRO 128549000</vt:lpwstr>
  </property>
  <property fmtid="{D5CDD505-2E9C-101B-9397-08002B2CF9AE}" pid="35" name="_AuthorEmail">
    <vt:lpwstr>angela.romero@allianz.co</vt:lpwstr>
  </property>
  <property fmtid="{D5CDD505-2E9C-101B-9397-08002B2CF9AE}" pid="36" name="_AuthorEmailDisplayName">
    <vt:lpwstr>Angela Maria Romero Garcia</vt:lpwstr>
  </property>
  <property fmtid="{D5CDD505-2E9C-101B-9397-08002B2CF9AE}" pid="37" name="_ReviewingToolsShownOnce">
    <vt:lpwstr/>
  </property>
</Properties>
</file>