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ngela Maria Arango\Documents\AMVA\INFORMES INICIALES\"/>
    </mc:Choice>
  </mc:AlternateContent>
  <xr:revisionPtr revIDLastSave="0" documentId="13_ncr:1_{32EB4A35-5126-4A88-8168-EC994C5B795C}" xr6:coauthVersionLast="47" xr6:coauthVersionMax="47" xr10:uidLastSave="{00000000-0000-0000-0000-000000000000}"/>
  <bookViews>
    <workbookView xWindow="-105" yWindow="0" windowWidth="14610" windowHeight="15585"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<sst xmlns="http://schemas.openxmlformats.org/spreadsheetml/2006/main" count="238" uniqueCount="172">
  <si>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</si>
  <si>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</si>
  <si>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</si>
  <si>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</si>
  <si>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</si>
  <si>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</si>
  <si>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</si>
  <si>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</si>
  <si>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</si>
  <si>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</si>
  <si>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</si>
  <si>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</si>
  <si>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</si>
  <si>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</si>
  <si>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</si>
  <si>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</si>
  <si>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</si>
  <si>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</si>
  <si>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</si>
  <si>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</si>
  <si>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</si>
  <si>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</si>
  <si>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</si>
  <si>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</si>
  <si>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</si>
  <si>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</si>
  <si>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</si>
  <si>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</si>
  <si>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</si>
  <si>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</si>
  <si>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</si>
  <si>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</si>
  <si>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</si>
  <si>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</si>
  <si>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</si>
  <si>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</si>
  <si>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</si>
  <si>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</si>
  <si>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</si>
  <si>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</si>
  <si>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</si>
  <si>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</si>
  <si>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</si>
  <si>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</si>
  <si>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</si>
  <si>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</si>
  <si>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</si>
  <si>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</si>
  <si>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</si>
  <si>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</si>
  <si>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</si>
  <si>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</si>
  <si>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</si>
  <si>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</si>
  <si>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</si>
  <si>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</si>
  <si>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</si>
  <si>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</si>
  <si>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</si>
  <si>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</si>
  <si>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</si>
  <si>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</si>
  <si>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</si>
  <si>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</si>
  <si>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</si>
  <si>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</si>
  <si>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</si>
  <si>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</si>
  <si>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</si>
  <si>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</si>
  <si>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</si>
  <si>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</si>
  <si>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</si>
  <si>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</si>
  <si>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</si>
  <si>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</si>
  <si>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</si>
  <si>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</si>
  <si>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</si>
  <si>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</si>
  <si>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</si>
  <si>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</si>
  <si>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</si>
  <si>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</si>
  <si>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</si>
  <si>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</si>
  <si>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</si>
  <si>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</si>
  <si>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</si>
  <si>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</si>
  <si>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</si>
  <si>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</si>
  <si>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</si>
  <si>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</si>
  <si>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</si>
  <si>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</si>
  <si>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</si>
  <si>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</si>
  <si>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</si>
  <si>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</si>
  <si>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</si>
  <si>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</si>
  <si>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</si>
  <si>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</si>
  <si>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</si>
  <si>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</si>
  <si>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</si>
  <si>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</si>
  <si>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</si>
  <si>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</si>
  <si>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</si>
  <si>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</si>
  <si>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</si>
  <si>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</si>
  <si>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</si>
  <si>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</si>
  <si>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</si>
  <si>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</si>
  <si>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</si>
  <si>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</si>
  <si>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</si>
  <si>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</si>
  <si>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</si>
  <si>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</si>
  <si>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</si>
  <si>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</si>
  <si>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</si>
  <si>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</si>
  <si>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</si>
  <si>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</si>
  <si>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</si>
  <si>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</si>
  <si>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</si>
  <si>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</si>
  <si>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</si>
  <si>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</si>
  <si>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</si>
  <si>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</si>
  <si>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</si>
  <si>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</si>
  <si>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</si>
  <si>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</si>
  <si>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</si>
  <si>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</si>
  <si>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</si>
  <si>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</si>
  <si>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</si>
  <si>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</si>
  <si>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</si>
  <si>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</si>
  <si>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</si>
  <si>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</si>
  <si>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</si>
  <si>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</si>
  <si>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11001418901620230012400</t>
  </si>
  <si>
    <t>JUZGADO 16 DE PEQUEÑAS CAUSAS Y COMPETENCIA MÚLTIPLE DE BOGOTÁ</t>
  </si>
  <si>
    <t>N/A</t>
  </si>
  <si>
    <t>ALLIANZ SEGUROS S.A. - GABRIEL ORTIZ LEAL - MARIA EDITH BARBOSA CRUZ</t>
  </si>
  <si>
    <t>MARIA EDITH BARBOSA CRUZ</t>
  </si>
  <si>
    <t>HJW724</t>
  </si>
  <si>
    <t>022754873 / 155</t>
  </si>
  <si>
    <t>22754873-155</t>
  </si>
  <si>
    <t>Duración: Desde las 00:00 horas del 01/10/2020 hasta las 24:00 horas del 30/09/2021.</t>
  </si>
  <si>
    <t>SINIESTRO 95915296 - LEGIS APJ32348</t>
  </si>
  <si>
    <t>Daños Materiales</t>
  </si>
  <si>
    <t>Intereses Moratorios</t>
  </si>
  <si>
    <t>1.  El día 25 de noviembre de 2020, se presentó accidente de tránsito en el que se vio involucrado el vehículo de placas HJW724 (vehículo asegurado) de propiedad de MARIA EDITH BARBOSA CRUZ y el vehículo de placas BYL580 de propiedad de los señores JUAN MANUEL GARCIA BRICEÑO y SANDRA IULDANA LANDINEZ CARDENAS, en donde se produjeron daños materiales a este último.
2. ALLIANZ SEGUROS S.A. indicó que por políticas internas no era posible reparar el vehículo, por lo que se efectuaba el ofrecimiento de una suma de dinero ($2.500.000) la cual no fue aceptada por el demandante. Siendo entonces que posteriormente la Compañía incremento la suma a $3.000.000, sin embargo, aduce el demandante que el documento de acuerdo nunca fue firmado o aceptado por ALLIANZ SEGUROS S.A.</t>
  </si>
  <si>
    <r>
      <t xml:space="preserve">INDIQUE LA PLACA - </t>
    </r>
    <r>
      <rPr>
        <sz val="11"/>
        <color rgb="FFFF0000"/>
        <rFont val="Calibri"/>
        <family val="2"/>
        <scheme val="minor"/>
      </rPr>
      <t>BYL580</t>
    </r>
  </si>
  <si>
    <t>JUAN MANUEL GARCIA BRICEÑO - SANDRA IULDANA LANDINEZ CARDENAS</t>
  </si>
  <si>
    <t>Como liquidación objetiva de las pretensiones se estima un monto de $6.006.751
1. Daño emergente: De acuerdo con la valoración efectuada por parte de AUDATEX al vehículo de placas BYL580, encontramos que el verdadero valor de la reparación del automotor asciende a la suma de $3.303.430. En ese sentido, no se tendrá en cuenta el valor de la cotización aportada por los demandantes, dado que resulta mayor al valor reportado por AUDATEX.
2. Intereses moratorios: Se tendrá en cuenta por intereses moratorios la suma de $2.703,324 contados desde el mes siguiente a la fecha en que se presentó el vehículo para valoración del taller aliado, esto es, a partir del 07 de noviembre de 2021, hasta la fecha de presentación del presente informe.
3. Deducible: No se encuentra contemplado dentro del contrato de seguro, deducible alguno para el amparo de responsabilidad civil extracontractual.</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</si>
  <si>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022754873 / 155, cuyo asegurado es la señora MARIA EDITH BARBOSA CRUZ, presta cobertura temporal y material, de conformidad con los hechos y pretensiones expuestas en el líbelo de la demanda. Frente a la cobertura temporal, debe señalarse que el hecho, esto es, el accidente de tránsito en el cual se le causaron afectaciones la vehículo de placas BYL580, ocurrió el 25 de noviembre de 2020, es decir, acaeció dentro de la vigencia de la Póliza comprendida entre el 01 de octubre de 2020 y el 30 de septiembre de 2021.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se determinó como causa del accidente el no mantener la distancia de seguridad por parte del conductor del vehículo asegurado, aunado al hecho de que por parte de ALLIANZ SEGUROS S.A. ya se han efectuado ofrecimientos al tercero afectado. Ahora, la controversia tiene origen en el desacuerdo por parte de los demandantes respecto al valor que se le ofrece, por cuanto aduce que la reparación del vehículo más los gastos anexos en los que han incurrido ($5.469.451) superan las sumas ofertadas por la Compañía Aseguradora. En ese sentido existiría obligación condicional de la Compañía de pagar el siniestro a los demandantes con cargo al amparo de responsabilidad civil extracontractual, pero no en los valores pretendidos por los actores. 
Sin embargo, es preciso advertir que a la fecha de presentación del presente informe se llegó a un acuerdo con la parte demandante por un total de $5.000.000 para la finalización anormal del proceso. Estamos a la espera de la recepción de la documentación completa y la firma del contrato de transacción por todos los intervinientes para enviar el caso a pago. 
Todo lo anterior, sin perjuicio del carácter contingente del proceso.</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</si>
  <si>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COBRO DE INTERESES MORATORIOS.
6. AUSENCIA DE SOLIDARIDAD DEL CONTRATO DE SEGURO CELEBRADO CON ALLIANZ SEGUROS S.A.
7.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022754873 / 155.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
EXCEPCIONES FRENTE AL LLAMAMIENTO EN GARANTÍA
1. NO EXISTE OBLIGACIÓN INDEMNIZATORIA A CARGO DE ALLIANZ SEGUROS S.A. TODA VEZ QUE NO SE HA REALIZADO EL RIESGO ASEGURADO – ARTÍCULO 1072 C.CO. 
2. RIESGOS EXPRESAMENTE EXCLUIDOS EN LA PÓLIZA DE SEGURO AUTOS CLÓNICO LIVIANOS PARTICULARES No. 022754873/155.
3. SUJECIÓN A LAS CONDICIONES PARTICULARES Y GENERALES DEL CONTRATO DE SEGURO, EL CLAUSULADO Y LOS AMPAROS.
4. CARÁCTER MERAMENTE INDEMNIZATORIO DE LOS CONTRATOS DE SEGURO.
5. PRESCRIPCIÓN ORDINARIA DE LA ACCIÓN DERIVADA DEL CONTRATO DE SEGURO
6. EN CUALQUIER CASO, DE NINGUNA FORMA SE PODRÁ EXCEDER EL LÍMITE DEL VALOR ASEGURADO
7. DISPONIBILIDAD DEL VALOR ASEGURADO
8.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</si>
</sst>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11" sqref="B11:C11"/>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ht="14.45" customHeight="1" x14ac:dyDescent="0.25">
      <c r="A2" s="5" t="s">
        <v>1</v>
      </c>
      <c r="B2" s="50" t="s">
        <v>154</v>
      </c>
      <c r="C2" s="51"/>
    </row>
    <row r="3" spans="1:3" ht="14.45" customHeight="1" x14ac:dyDescent="0.25">
      <c r="A3" s="5" t="s">
        <v>2</v>
      </c>
      <c r="B3" s="52" t="s">
        <v>155</v>
      </c>
      <c r="C3" s="53"/>
    </row>
    <row r="4" spans="1:3" ht="14.45" customHeight="1" x14ac:dyDescent="0.25">
      <c r="A4" s="5" t="s">
        <v>3</v>
      </c>
      <c r="B4" s="52" t="s">
        <v>157</v>
      </c>
      <c r="C4" s="53"/>
    </row>
    <row r="5" spans="1:3" ht="14.45" customHeight="1" x14ac:dyDescent="0.25">
      <c r="A5" s="5" t="s">
        <v>4</v>
      </c>
      <c r="B5" s="52" t="s">
        <v>168</v>
      </c>
      <c r="C5" s="53"/>
    </row>
    <row r="6" spans="1:3" ht="14.45" customHeight="1" x14ac:dyDescent="0.25">
      <c r="A6" s="5" t="s">
        <v>5</v>
      </c>
      <c r="B6" s="47" t="s">
        <v>120</v>
      </c>
      <c r="C6" s="47"/>
    </row>
    <row r="7" spans="1:3" ht="14.45" customHeight="1" x14ac:dyDescent="0.25">
      <c r="A7" s="44" t="s">
        <v>6</v>
      </c>
      <c r="B7" s="48" t="s">
        <v>146</v>
      </c>
      <c r="C7" s="49"/>
    </row>
    <row r="8" spans="1:3" ht="14.45" customHeight="1" x14ac:dyDescent="0.25">
      <c r="A8" s="27" t="s">
        <v>136</v>
      </c>
      <c r="B8" s="47" t="s">
        <v>156</v>
      </c>
      <c r="C8" s="47"/>
    </row>
    <row r="9" spans="1:3" ht="14.45" customHeight="1" x14ac:dyDescent="0.25">
      <c r="A9" s="27" t="s">
        <v>130</v>
      </c>
      <c r="B9" s="47" t="s">
        <v>156</v>
      </c>
      <c r="C9" s="47"/>
    </row>
    <row r="10" spans="1:3" ht="14.45" customHeight="1" x14ac:dyDescent="0.25">
      <c r="A10" s="27" t="s">
        <v>7</v>
      </c>
      <c r="B10" s="47" t="s">
        <v>156</v>
      </c>
      <c r="C10" s="47"/>
    </row>
    <row r="11" spans="1:3" ht="14.45" customHeight="1" x14ac:dyDescent="0.25">
      <c r="A11" s="28" t="s">
        <v>8</v>
      </c>
      <c r="B11" s="47" t="s">
        <v>156</v>
      </c>
      <c r="C11" s="47"/>
    </row>
    <row r="12" spans="1:3" ht="14.45" customHeight="1" x14ac:dyDescent="0.25">
      <c r="A12" s="5" t="s">
        <v>9</v>
      </c>
      <c r="B12" s="47" t="s">
        <v>156</v>
      </c>
      <c r="C12" s="47"/>
    </row>
    <row r="13" spans="1:3" ht="14.45" customHeight="1" x14ac:dyDescent="0.25">
      <c r="A13" s="5" t="s">
        <v>10</v>
      </c>
      <c r="B13" s="47" t="s">
        <v>156</v>
      </c>
      <c r="C13" s="47"/>
    </row>
    <row r="14" spans="1:3" ht="14.45" customHeight="1" x14ac:dyDescent="0.25">
      <c r="A14" s="5" t="s">
        <v>11</v>
      </c>
      <c r="B14" s="47" t="s">
        <v>156</v>
      </c>
      <c r="C14" s="47"/>
    </row>
    <row r="15" spans="1:3" ht="14.45" customHeight="1" x14ac:dyDescent="0.25">
      <c r="A15" s="5" t="s">
        <v>143</v>
      </c>
      <c r="B15" s="47" t="s">
        <v>156</v>
      </c>
      <c r="C15" s="47"/>
    </row>
    <row r="16" spans="1:3" ht="14.45" customHeight="1" x14ac:dyDescent="0.25">
      <c r="A16" s="5" t="s">
        <v>12</v>
      </c>
      <c r="B16" s="47" t="s">
        <v>156</v>
      </c>
      <c r="C16" s="47"/>
    </row>
    <row r="17" spans="1:3" ht="14.45" customHeight="1" x14ac:dyDescent="0.25">
      <c r="A17" s="5" t="s">
        <v>13</v>
      </c>
      <c r="B17" s="47" t="s">
        <v>156</v>
      </c>
      <c r="C17" s="47"/>
    </row>
    <row r="18" spans="1:3" ht="14.45" customHeight="1" x14ac:dyDescent="0.25">
      <c r="A18" s="5" t="s">
        <v>15</v>
      </c>
      <c r="B18" s="47" t="s">
        <v>156</v>
      </c>
      <c r="C18" s="47"/>
    </row>
    <row r="19" spans="1:3" ht="14.45" customHeight="1" x14ac:dyDescent="0.25">
      <c r="A19" s="5" t="s">
        <v>16</v>
      </c>
      <c r="B19" s="47" t="s">
        <v>156</v>
      </c>
      <c r="C19" s="47"/>
    </row>
    <row r="20" spans="1:3" ht="14.45" customHeight="1" x14ac:dyDescent="0.25">
      <c r="A20" s="5" t="s">
        <v>131</v>
      </c>
      <c r="B20" s="47" t="s">
        <v>156</v>
      </c>
      <c r="C20" s="47"/>
    </row>
    <row r="21" spans="1:3" ht="14.45" customHeight="1" x14ac:dyDescent="0.25">
      <c r="A21" s="5" t="s">
        <v>17</v>
      </c>
      <c r="B21" s="47" t="s">
        <v>156</v>
      </c>
      <c r="C21" s="47"/>
    </row>
    <row r="22" spans="1:3" ht="14.45" customHeight="1" x14ac:dyDescent="0.25">
      <c r="A22" s="43" t="s">
        <v>19</v>
      </c>
      <c r="B22" s="62">
        <v>44160</v>
      </c>
      <c r="C22" s="63"/>
    </row>
    <row r="23" spans="1:3" ht="14.45" customHeight="1" x14ac:dyDescent="0.25">
      <c r="A23" s="27" t="s">
        <v>20</v>
      </c>
      <c r="B23" s="61">
        <v>44754</v>
      </c>
      <c r="C23" s="61"/>
    </row>
    <row r="24" spans="1:3" ht="14.45" customHeight="1" x14ac:dyDescent="0.25">
      <c r="A24" s="27" t="s">
        <v>21</v>
      </c>
      <c r="B24" s="61">
        <v>44858</v>
      </c>
      <c r="C24" s="61"/>
    </row>
    <row r="25" spans="1:3" x14ac:dyDescent="0.25">
      <c r="A25" s="54" t="s">
        <v>145</v>
      </c>
      <c r="B25" s="60" t="s">
        <v>166</v>
      </c>
      <c r="C25" s="45"/>
    </row>
    <row r="26" spans="1:3" x14ac:dyDescent="0.25">
      <c r="A26" s="54"/>
      <c r="B26" s="45"/>
      <c r="C26" s="45"/>
    </row>
    <row r="27" spans="1:3" ht="100.5" customHeight="1" x14ac:dyDescent="0.25">
      <c r="A27" s="54"/>
      <c r="B27" s="45"/>
      <c r="C27" s="45"/>
    </row>
    <row r="28" spans="1:3" x14ac:dyDescent="0.25">
      <c r="A28" s="27" t="s">
        <v>23</v>
      </c>
      <c r="B28" s="45" t="s">
        <v>158</v>
      </c>
      <c r="C28" s="45"/>
    </row>
    <row r="29" spans="1:3" x14ac:dyDescent="0.25">
      <c r="A29" s="27" t="s">
        <v>24</v>
      </c>
      <c r="B29" s="57">
        <v>51813733</v>
      </c>
      <c r="C29" s="45"/>
    </row>
    <row r="30" spans="1:3" x14ac:dyDescent="0.25">
      <c r="A30" s="43" t="s">
        <v>25</v>
      </c>
      <c r="B30" s="56" t="s">
        <v>159</v>
      </c>
      <c r="C30" s="56"/>
    </row>
    <row r="31" spans="1:3" x14ac:dyDescent="0.25">
      <c r="A31" s="27" t="s">
        <v>132</v>
      </c>
      <c r="B31" s="45" t="s">
        <v>160</v>
      </c>
      <c r="C31" s="45"/>
    </row>
    <row r="32" spans="1:3" x14ac:dyDescent="0.25">
      <c r="A32" s="27" t="s">
        <v>26</v>
      </c>
      <c r="B32" s="58">
        <v>45364</v>
      </c>
      <c r="C32" s="59"/>
    </row>
    <row r="33" spans="1:3" x14ac:dyDescent="0.25">
      <c r="A33" s="5" t="s">
        <v>27</v>
      </c>
      <c r="B33" s="55">
        <v>45392</v>
      </c>
      <c r="C33" s="55"/>
    </row>
    <row r="34" spans="1:3" ht="45" x14ac:dyDescent="0.25">
      <c r="A34" s="5" t="s">
        <v>133</v>
      </c>
      <c r="B34" s="55">
        <v>45408</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85" zoomScaleNormal="85" workbookViewId="0">
      <selection activeCell="B11" sqref="B11:C1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3" t="s">
        <v>28</v>
      </c>
      <c r="B1" s="83"/>
      <c r="C1" s="83"/>
    </row>
    <row r="2" spans="1:3" ht="15.75" customHeight="1" x14ac:dyDescent="0.25">
      <c r="A2" s="20" t="s">
        <v>29</v>
      </c>
      <c r="B2" s="73" t="s">
        <v>163</v>
      </c>
      <c r="C2" s="74"/>
    </row>
    <row r="3" spans="1:3" s="2" customFormat="1" x14ac:dyDescent="0.25">
      <c r="A3" s="5" t="s">
        <v>1</v>
      </c>
      <c r="B3" s="47" t="str">
        <f>'AUTOS  NOTA 322'!B2:C2</f>
        <v>11001418901620230012400</v>
      </c>
      <c r="C3" s="47"/>
    </row>
    <row r="4" spans="1:3" s="2" customFormat="1" x14ac:dyDescent="0.25">
      <c r="A4" s="5" t="s">
        <v>2</v>
      </c>
      <c r="B4" s="47" t="str">
        <f>'AUTOS  NOTA 322'!B3:C3</f>
        <v>JUZGADO 16 DE PEQUEÑAS CAUSAS Y COMPETENCIA MÚLTIPLE DE BOGOTÁ</v>
      </c>
      <c r="C4" s="47"/>
    </row>
    <row r="5" spans="1:3" s="2" customFormat="1" x14ac:dyDescent="0.25">
      <c r="A5" s="5" t="s">
        <v>3</v>
      </c>
      <c r="B5" s="47" t="str">
        <f>'AUTOS  NOTA 322'!B4:C4</f>
        <v>ALLIANZ SEGUROS S.A. - GABRIEL ORTIZ LEAL - MARIA EDITH BARBOSA CRUZ</v>
      </c>
      <c r="C5" s="47"/>
    </row>
    <row r="6" spans="1:3" s="2" customFormat="1" x14ac:dyDescent="0.25">
      <c r="A6" s="5" t="s">
        <v>4</v>
      </c>
      <c r="B6" s="47" t="str">
        <f>'AUTOS  NOTA 322'!B5:C5</f>
        <v>JUAN MANUEL GARCIA BRICEÑO - SANDRA IULDANA LANDINEZ CARDENAS</v>
      </c>
      <c r="C6" s="47"/>
    </row>
    <row r="7" spans="1:3" s="2" customFormat="1" x14ac:dyDescent="0.25">
      <c r="A7" s="5" t="s">
        <v>5</v>
      </c>
      <c r="B7" s="47" t="str">
        <f>'AUTOS  NOTA 322'!B6:C6</f>
        <v>DEMANDA DIRECTA</v>
      </c>
      <c r="C7" s="47"/>
    </row>
    <row r="8" spans="1:3" s="2" customFormat="1" x14ac:dyDescent="0.25">
      <c r="A8" s="30" t="s">
        <v>117</v>
      </c>
      <c r="B8" s="47" t="str">
        <f>'AUTOS  NOTA 322'!B7:C8</f>
        <v>N/A</v>
      </c>
      <c r="C8" s="47"/>
    </row>
    <row r="9" spans="1:3" x14ac:dyDescent="0.25">
      <c r="A9" s="20" t="s">
        <v>30</v>
      </c>
      <c r="B9" s="47" t="s">
        <v>161</v>
      </c>
      <c r="C9" s="47"/>
    </row>
    <row r="10" spans="1:3" x14ac:dyDescent="0.25">
      <c r="A10" s="20" t="s">
        <v>22</v>
      </c>
      <c r="B10" s="47" t="s">
        <v>146</v>
      </c>
      <c r="C10" s="47"/>
    </row>
    <row r="11" spans="1:3" x14ac:dyDescent="0.25">
      <c r="A11" s="20" t="s">
        <v>31</v>
      </c>
      <c r="B11" s="66">
        <v>4000000000</v>
      </c>
      <c r="C11" s="67"/>
    </row>
    <row r="12" spans="1:3" x14ac:dyDescent="0.25">
      <c r="A12" s="20" t="s">
        <v>135</v>
      </c>
      <c r="B12" s="66">
        <v>0</v>
      </c>
      <c r="C12" s="67"/>
    </row>
    <row r="13" spans="1:3" x14ac:dyDescent="0.25">
      <c r="A13" s="20" t="s">
        <v>32</v>
      </c>
      <c r="B13" s="52" t="s">
        <v>93</v>
      </c>
      <c r="C13" s="53"/>
    </row>
    <row r="14" spans="1:3" x14ac:dyDescent="0.25">
      <c r="A14" s="20" t="s">
        <v>33</v>
      </c>
      <c r="B14" s="84" t="s">
        <v>162</v>
      </c>
      <c r="C14" s="47"/>
    </row>
    <row r="15" spans="1:3" x14ac:dyDescent="0.25">
      <c r="A15" s="20" t="s">
        <v>34</v>
      </c>
      <c r="B15" s="47"/>
      <c r="C15" s="47"/>
    </row>
    <row r="16" spans="1:3" x14ac:dyDescent="0.25">
      <c r="A16" s="20" t="s">
        <v>36</v>
      </c>
      <c r="B16" s="47"/>
      <c r="C16" s="47"/>
    </row>
    <row r="17" spans="1:3" x14ac:dyDescent="0.25">
      <c r="A17" s="70" t="s">
        <v>37</v>
      </c>
      <c r="B17" s="47"/>
      <c r="C17" s="47"/>
    </row>
    <row r="18" spans="1:3" x14ac:dyDescent="0.25">
      <c r="A18" s="71"/>
      <c r="B18" s="10" t="s">
        <v>39</v>
      </c>
      <c r="C18" s="10" t="s">
        <v>40</v>
      </c>
    </row>
    <row r="19" spans="1:3" x14ac:dyDescent="0.25">
      <c r="A19" s="71"/>
      <c r="B19" s="6" t="s">
        <v>142</v>
      </c>
      <c r="C19" s="6"/>
    </row>
    <row r="20" spans="1:3" x14ac:dyDescent="0.25">
      <c r="A20" s="71"/>
      <c r="B20" s="6"/>
      <c r="C20" s="6"/>
    </row>
    <row r="21" spans="1:3" x14ac:dyDescent="0.25">
      <c r="A21" s="72"/>
      <c r="B21" s="6"/>
      <c r="C21" s="6"/>
    </row>
    <row r="22" spans="1:3" x14ac:dyDescent="0.25">
      <c r="A22" s="20" t="s">
        <v>41</v>
      </c>
      <c r="B22" s="47"/>
      <c r="C22" s="47"/>
    </row>
    <row r="23" spans="1:3" x14ac:dyDescent="0.25">
      <c r="A23" s="20" t="s">
        <v>42</v>
      </c>
      <c r="B23" s="73"/>
      <c r="C23" s="74"/>
    </row>
    <row r="24" spans="1:3" x14ac:dyDescent="0.25">
      <c r="A24" s="20" t="s">
        <v>43</v>
      </c>
      <c r="B24" s="47" t="s">
        <v>101</v>
      </c>
      <c r="C24" s="47"/>
    </row>
    <row r="25" spans="1:3" x14ac:dyDescent="0.25">
      <c r="A25" s="20" t="s">
        <v>44</v>
      </c>
      <c r="B25" s="47" t="s">
        <v>35</v>
      </c>
      <c r="C25" s="47"/>
    </row>
    <row r="26" spans="1:3" x14ac:dyDescent="0.25">
      <c r="A26" s="20" t="s">
        <v>46</v>
      </c>
      <c r="B26" s="47">
        <v>2500000</v>
      </c>
      <c r="C26" s="47"/>
    </row>
    <row r="27" spans="1:3" x14ac:dyDescent="0.25">
      <c r="A27" s="19" t="s">
        <v>47</v>
      </c>
      <c r="B27" s="47"/>
      <c r="C27" s="47"/>
    </row>
    <row r="28" spans="1:3" x14ac:dyDescent="0.25">
      <c r="A28" s="75" t="s">
        <v>48</v>
      </c>
      <c r="B28" s="75"/>
      <c r="C28" s="75"/>
    </row>
    <row r="29" spans="1:3" x14ac:dyDescent="0.25">
      <c r="A29" s="68" t="s">
        <v>49</v>
      </c>
      <c r="B29" s="69"/>
      <c r="C29" s="11"/>
    </row>
    <row r="30" spans="1:3" x14ac:dyDescent="0.25">
      <c r="A30" s="68" t="s">
        <v>50</v>
      </c>
      <c r="B30" s="69"/>
      <c r="C30" s="11"/>
    </row>
    <row r="31" spans="1:3" x14ac:dyDescent="0.25">
      <c r="A31" s="68" t="s">
        <v>51</v>
      </c>
      <c r="B31" s="69"/>
      <c r="C31" s="12"/>
    </row>
    <row r="32" spans="1:3" x14ac:dyDescent="0.25">
      <c r="A32" s="68" t="s">
        <v>52</v>
      </c>
      <c r="B32" s="69"/>
      <c r="C32" s="11"/>
    </row>
    <row r="33" spans="1:3" x14ac:dyDescent="0.25">
      <c r="A33" s="68" t="s">
        <v>53</v>
      </c>
      <c r="B33" s="69"/>
      <c r="C33" s="11"/>
    </row>
    <row r="34" spans="1:3" x14ac:dyDescent="0.25">
      <c r="A34" s="68" t="s">
        <v>54</v>
      </c>
      <c r="B34" s="69"/>
      <c r="C34" s="13"/>
    </row>
    <row r="35" spans="1:3" x14ac:dyDescent="0.25">
      <c r="A35" s="64" t="s">
        <v>55</v>
      </c>
      <c r="B35" s="65"/>
      <c r="C35" s="14"/>
    </row>
    <row r="36" spans="1:3" x14ac:dyDescent="0.25">
      <c r="A36" s="64" t="s">
        <v>56</v>
      </c>
      <c r="B36" s="65"/>
      <c r="C36" s="15"/>
    </row>
    <row r="37" spans="1:3" x14ac:dyDescent="0.25">
      <c r="A37" s="76" t="s">
        <v>57</v>
      </c>
      <c r="B37" s="77"/>
      <c r="C37" s="15"/>
    </row>
    <row r="38" spans="1:3" x14ac:dyDescent="0.25">
      <c r="A38" s="78"/>
      <c r="B38" s="79"/>
      <c r="C38" s="15"/>
    </row>
    <row r="39" spans="1:3" x14ac:dyDescent="0.25">
      <c r="A39" s="80"/>
      <c r="B39" s="81"/>
      <c r="C39" s="15"/>
    </row>
    <row r="40" spans="1:3" x14ac:dyDescent="0.25">
      <c r="A40" s="82" t="s">
        <v>58</v>
      </c>
      <c r="B40" s="82"/>
      <c r="C40" s="8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Normal="100"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3" t="s">
        <v>68</v>
      </c>
      <c r="B1" s="83"/>
      <c r="C1" s="83"/>
    </row>
    <row r="2" spans="1:9" ht="15" customHeight="1" x14ac:dyDescent="0.25">
      <c r="A2" s="34" t="s">
        <v>29</v>
      </c>
      <c r="B2" s="88" t="str">
        <f>'AUTOS NOTA 321'!B2:C2</f>
        <v>SINIESTRO 95915296 - LEGIS APJ32348</v>
      </c>
      <c r="C2" s="89"/>
    </row>
    <row r="3" spans="1:9" x14ac:dyDescent="0.25">
      <c r="A3" s="35" t="s">
        <v>1</v>
      </c>
      <c r="B3" s="103" t="str">
        <f>'AUTOS  NOTA 322'!B2:C2</f>
        <v>11001418901620230012400</v>
      </c>
      <c r="C3" s="103"/>
    </row>
    <row r="4" spans="1:9" x14ac:dyDescent="0.25">
      <c r="A4" s="35" t="s">
        <v>2</v>
      </c>
      <c r="B4" s="103" t="str">
        <f>'AUTOS  NOTA 322'!B3:C3</f>
        <v>JUZGADO 16 DE PEQUEÑAS CAUSAS Y COMPETENCIA MÚLTIPLE DE BOGOTÁ</v>
      </c>
      <c r="C4" s="103"/>
    </row>
    <row r="5" spans="1:9" x14ac:dyDescent="0.25">
      <c r="A5" s="35" t="s">
        <v>3</v>
      </c>
      <c r="B5" s="103" t="str">
        <f>'AUTOS  NOTA 322'!B4:C4</f>
        <v>ALLIANZ SEGUROS S.A. - GABRIEL ORTIZ LEAL - MARIA EDITH BARBOSA CRUZ</v>
      </c>
      <c r="C5" s="103"/>
    </row>
    <row r="6" spans="1:9" ht="15" customHeight="1" x14ac:dyDescent="0.25">
      <c r="A6" s="35" t="s">
        <v>4</v>
      </c>
      <c r="B6" s="103" t="str">
        <f>'AUTOS  NOTA 322'!B5:C5</f>
        <v>JUAN MANUEL GARCIA BRICEÑO - SANDRA IULDANA LANDINEZ CARDENAS</v>
      </c>
      <c r="C6" s="103"/>
    </row>
    <row r="7" spans="1:9" x14ac:dyDescent="0.25">
      <c r="A7" s="35" t="s">
        <v>5</v>
      </c>
      <c r="B7" s="103" t="str">
        <f>'AUTOS  NOTA 322'!B6:C6</f>
        <v>DEMANDA DIRECTA</v>
      </c>
      <c r="C7" s="103"/>
    </row>
    <row r="8" spans="1:9" x14ac:dyDescent="0.25">
      <c r="A8" s="37" t="s">
        <v>117</v>
      </c>
      <c r="B8" s="103" t="str">
        <f>'AUTOS  NOTA 322'!B7:C8</f>
        <v>N/A</v>
      </c>
      <c r="C8" s="103"/>
    </row>
    <row r="9" spans="1:9" ht="30" x14ac:dyDescent="0.25">
      <c r="A9" s="35" t="s">
        <v>69</v>
      </c>
      <c r="B9" s="101">
        <f>SUM(C11,C12,C14,C15,C17)</f>
        <v>9520272</v>
      </c>
      <c r="C9" s="102"/>
    </row>
    <row r="10" spans="1:9" x14ac:dyDescent="0.25">
      <c r="A10" s="104" t="s">
        <v>70</v>
      </c>
      <c r="B10" s="93" t="s">
        <v>164</v>
      </c>
      <c r="C10" s="94"/>
    </row>
    <row r="11" spans="1:9" x14ac:dyDescent="0.25">
      <c r="A11" s="104"/>
      <c r="B11" s="36" t="s">
        <v>73</v>
      </c>
      <c r="C11" s="31">
        <v>5469451</v>
      </c>
    </row>
    <row r="12" spans="1:9" x14ac:dyDescent="0.25">
      <c r="A12" s="104"/>
      <c r="B12" s="36" t="s">
        <v>165</v>
      </c>
      <c r="C12" s="31">
        <v>4050821</v>
      </c>
    </row>
    <row r="13" spans="1:9" x14ac:dyDescent="0.25">
      <c r="A13" s="104"/>
      <c r="B13" s="93" t="s">
        <v>71</v>
      </c>
      <c r="C13" s="94"/>
    </row>
    <row r="14" spans="1:9" x14ac:dyDescent="0.25">
      <c r="A14" s="104"/>
      <c r="B14" s="36" t="s">
        <v>72</v>
      </c>
      <c r="C14" s="39"/>
    </row>
    <row r="15" spans="1:9" x14ac:dyDescent="0.25">
      <c r="A15" s="104"/>
      <c r="B15" s="36" t="s">
        <v>73</v>
      </c>
      <c r="C15" s="39"/>
      <c r="E15" t="s">
        <v>75</v>
      </c>
      <c r="F15" s="22">
        <v>0.7</v>
      </c>
    </row>
    <row r="16" spans="1:9" x14ac:dyDescent="0.25">
      <c r="A16" s="104"/>
      <c r="B16" s="93" t="s">
        <v>74</v>
      </c>
      <c r="C16" s="94"/>
      <c r="E16" t="s">
        <v>76</v>
      </c>
      <c r="F16" s="23">
        <v>0.3</v>
      </c>
      <c r="I16" s="25"/>
    </row>
    <row r="17" spans="1:9" x14ac:dyDescent="0.25">
      <c r="A17" s="104"/>
      <c r="B17" s="36" t="s">
        <v>115</v>
      </c>
      <c r="C17" s="40"/>
      <c r="F17" s="26"/>
      <c r="I17" s="25"/>
    </row>
    <row r="18" spans="1:9" ht="23.25" customHeight="1" x14ac:dyDescent="0.25">
      <c r="A18" s="38" t="s">
        <v>77</v>
      </c>
      <c r="B18" s="88" t="s">
        <v>75</v>
      </c>
      <c r="C18" s="89"/>
    </row>
    <row r="19" spans="1:9" ht="60" x14ac:dyDescent="0.25">
      <c r="A19" s="35" t="s">
        <v>79</v>
      </c>
      <c r="B19" s="95" t="s">
        <v>170</v>
      </c>
      <c r="C19" s="96"/>
    </row>
    <row r="20" spans="1:9" ht="15" customHeight="1" x14ac:dyDescent="0.25">
      <c r="A20" s="21" t="s">
        <v>80</v>
      </c>
      <c r="B20" s="90">
        <f>((C22+C23+C25+C26+C30+C28+C32+C34+C29+C33)-C37)*C36*C38</f>
        <v>6006754</v>
      </c>
      <c r="C20" s="90"/>
    </row>
    <row r="21" spans="1:9" x14ac:dyDescent="0.25">
      <c r="A21" s="7" t="s">
        <v>81</v>
      </c>
      <c r="B21" s="97" t="s">
        <v>71</v>
      </c>
      <c r="C21" s="98"/>
    </row>
    <row r="22" spans="1:9" x14ac:dyDescent="0.25">
      <c r="A22" s="99"/>
      <c r="B22" s="36" t="s">
        <v>72</v>
      </c>
      <c r="C22" s="31">
        <v>0</v>
      </c>
    </row>
    <row r="23" spans="1:9" x14ac:dyDescent="0.25">
      <c r="A23" s="100"/>
      <c r="B23" s="36" t="s">
        <v>73</v>
      </c>
      <c r="C23" s="31">
        <v>0</v>
      </c>
    </row>
    <row r="24" spans="1:9" x14ac:dyDescent="0.25">
      <c r="A24" s="100"/>
      <c r="B24" s="93" t="s">
        <v>74</v>
      </c>
      <c r="C24" s="94"/>
    </row>
    <row r="25" spans="1:9" x14ac:dyDescent="0.25">
      <c r="A25" s="100"/>
      <c r="B25" s="36" t="s">
        <v>115</v>
      </c>
      <c r="C25" s="31">
        <v>0</v>
      </c>
    </row>
    <row r="26" spans="1:9" ht="29.1" customHeight="1" x14ac:dyDescent="0.25">
      <c r="A26" s="100"/>
      <c r="B26" s="36" t="s">
        <v>116</v>
      </c>
      <c r="C26" s="31">
        <v>0</v>
      </c>
    </row>
    <row r="27" spans="1:9" x14ac:dyDescent="0.25">
      <c r="A27" s="100"/>
      <c r="B27" s="93" t="s">
        <v>146</v>
      </c>
      <c r="C27" s="94"/>
    </row>
    <row r="28" spans="1:9" x14ac:dyDescent="0.25">
      <c r="A28" s="100"/>
      <c r="B28" s="36" t="s">
        <v>167</v>
      </c>
      <c r="C28" s="31">
        <v>0</v>
      </c>
    </row>
    <row r="29" spans="1:9" x14ac:dyDescent="0.25">
      <c r="A29" s="100"/>
      <c r="B29" s="36" t="s">
        <v>73</v>
      </c>
      <c r="C29" s="31">
        <v>3303430</v>
      </c>
    </row>
    <row r="30" spans="1:9" x14ac:dyDescent="0.25">
      <c r="A30" s="100"/>
      <c r="B30" s="36" t="s">
        <v>165</v>
      </c>
      <c r="C30" s="31">
        <v>2703324</v>
      </c>
    </row>
    <row r="31" spans="1:9" x14ac:dyDescent="0.25">
      <c r="A31" s="100"/>
      <c r="B31" s="93" t="s">
        <v>147</v>
      </c>
      <c r="C31" s="94"/>
    </row>
    <row r="32" spans="1:9" x14ac:dyDescent="0.25">
      <c r="A32" s="100"/>
      <c r="B32" s="36"/>
      <c r="C32" s="31"/>
    </row>
    <row r="33" spans="1:3" x14ac:dyDescent="0.25">
      <c r="A33" s="100"/>
      <c r="B33" s="36" t="s">
        <v>72</v>
      </c>
      <c r="C33" s="31">
        <v>0</v>
      </c>
    </row>
    <row r="34" spans="1:3" x14ac:dyDescent="0.25">
      <c r="A34" s="100"/>
      <c r="B34" s="36" t="s">
        <v>73</v>
      </c>
      <c r="C34" s="31">
        <v>0</v>
      </c>
    </row>
    <row r="35" spans="1:3" x14ac:dyDescent="0.25">
      <c r="A35" s="100"/>
      <c r="B35" s="93" t="s">
        <v>134</v>
      </c>
      <c r="C35" s="94"/>
    </row>
    <row r="36" spans="1:3" x14ac:dyDescent="0.25">
      <c r="A36" s="100"/>
      <c r="B36" s="36" t="s">
        <v>150</v>
      </c>
      <c r="C36" s="32">
        <v>1</v>
      </c>
    </row>
    <row r="37" spans="1:3" x14ac:dyDescent="0.25">
      <c r="A37" s="100"/>
      <c r="B37" s="36" t="s">
        <v>135</v>
      </c>
      <c r="C37" s="33">
        <v>0</v>
      </c>
    </row>
    <row r="38" spans="1:3" x14ac:dyDescent="0.25">
      <c r="A38" s="100"/>
      <c r="B38" s="36" t="s">
        <v>153</v>
      </c>
      <c r="C38" s="32">
        <v>1</v>
      </c>
    </row>
    <row r="39" spans="1:3" x14ac:dyDescent="0.25">
      <c r="A39" s="24" t="s">
        <v>82</v>
      </c>
      <c r="B39" s="90">
        <f>IFERROR(B20*(VLOOKUP(B18,E15:F17,2,0)),16666)</f>
        <v>4204727.8</v>
      </c>
      <c r="C39" s="90"/>
    </row>
    <row r="40" spans="1:3" ht="93" customHeight="1" x14ac:dyDescent="0.25">
      <c r="A40" s="35" t="s">
        <v>148</v>
      </c>
      <c r="B40" s="91" t="s">
        <v>169</v>
      </c>
      <c r="C40" s="92"/>
    </row>
    <row r="41" spans="1:3" ht="211.5" customHeight="1" x14ac:dyDescent="0.25">
      <c r="A41" s="35" t="s">
        <v>83</v>
      </c>
      <c r="B41" s="86" t="s">
        <v>171</v>
      </c>
      <c r="C41" s="87"/>
    </row>
    <row r="42" spans="1:3" ht="26.1" customHeight="1" x14ac:dyDescent="0.25">
      <c r="A42" s="42" t="s">
        <v>139</v>
      </c>
      <c r="B42" s="42"/>
      <c r="C42" s="42"/>
    </row>
    <row r="43" spans="1:3" x14ac:dyDescent="0.25">
      <c r="A43" s="41" t="s">
        <v>140</v>
      </c>
      <c r="B43" s="85"/>
      <c r="C43" s="85"/>
    </row>
    <row r="44" spans="1:3" ht="41.1" customHeight="1" x14ac:dyDescent="0.25">
      <c r="A44" s="41" t="s">
        <v>138</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3" t="s">
        <v>84</v>
      </c>
      <c r="B1" s="83"/>
      <c r="C1" s="83"/>
    </row>
    <row r="2" spans="1:3" x14ac:dyDescent="0.25">
      <c r="A2" s="20" t="s">
        <v>29</v>
      </c>
      <c r="B2" s="73" t="str">
        <f>'AUTOS NOTA 324'!B2:C2</f>
        <v>SINIESTRO 95915296 - LEGIS APJ32348</v>
      </c>
      <c r="C2" s="74"/>
    </row>
    <row r="3" spans="1:3" x14ac:dyDescent="0.25">
      <c r="A3" s="5" t="s">
        <v>1</v>
      </c>
      <c r="B3" s="47" t="str">
        <f>'AUTOS  NOTA 322'!B2:C2</f>
        <v>11001418901620230012400</v>
      </c>
      <c r="C3" s="47"/>
    </row>
    <row r="4" spans="1:3" x14ac:dyDescent="0.25">
      <c r="A4" s="5" t="s">
        <v>2</v>
      </c>
      <c r="B4" s="47" t="str">
        <f>'AUTOS  NOTA 322'!B3:C3</f>
        <v>JUZGADO 16 DE PEQUEÑAS CAUSAS Y COMPETENCIA MÚLTIPLE DE BOGOTÁ</v>
      </c>
      <c r="C4" s="47"/>
    </row>
    <row r="5" spans="1:3" x14ac:dyDescent="0.25">
      <c r="A5" s="5" t="s">
        <v>3</v>
      </c>
      <c r="B5" s="47" t="str">
        <f>'AUTOS  NOTA 322'!B4:C4</f>
        <v>ALLIANZ SEGUROS S.A. - GABRIEL ORTIZ LEAL - MARIA EDITH BARBOSA CRUZ</v>
      </c>
      <c r="C5" s="47"/>
    </row>
    <row r="6" spans="1:3" ht="15" customHeight="1" x14ac:dyDescent="0.25">
      <c r="A6" s="5" t="s">
        <v>4</v>
      </c>
      <c r="B6" s="47" t="str">
        <f>'AUTOS  NOTA 322'!B5:C5</f>
        <v>JUAN MANUEL GARCIA BRICEÑO - SANDRA IULDANA LANDINEZ CARDENAS</v>
      </c>
      <c r="C6" s="47"/>
    </row>
    <row r="7" spans="1:3" ht="15" customHeight="1" x14ac:dyDescent="0.25">
      <c r="A7" s="5" t="s">
        <v>5</v>
      </c>
      <c r="B7" s="47" t="str">
        <f>'AUTOS  NOTA 322'!B6:C6</f>
        <v>DEMANDA DIRECTA</v>
      </c>
      <c r="C7" s="47"/>
    </row>
    <row r="8" spans="1:3" ht="15" customHeight="1" x14ac:dyDescent="0.25">
      <c r="A8" s="30" t="s">
        <v>117</v>
      </c>
      <c r="B8" s="47" t="str">
        <f>'AUTOS  NOTA 322'!B7:C8</f>
        <v>N/A</v>
      </c>
      <c r="C8" s="47"/>
    </row>
    <row r="9" spans="1:3" ht="18.95" customHeight="1" x14ac:dyDescent="0.25">
      <c r="A9" s="5" t="s">
        <v>118</v>
      </c>
      <c r="B9" s="47"/>
      <c r="C9" s="47"/>
    </row>
    <row r="10" spans="1:3" x14ac:dyDescent="0.25">
      <c r="A10" s="7" t="s">
        <v>81</v>
      </c>
      <c r="B10" s="107">
        <f>'AUTOS NOTA 324'!B20:C20</f>
        <v>6006754</v>
      </c>
      <c r="C10" s="107"/>
    </row>
    <row r="11" spans="1:3" x14ac:dyDescent="0.25">
      <c r="A11" s="7" t="s">
        <v>137</v>
      </c>
      <c r="B11" s="108">
        <f>'AUTOS NOTA 324'!B39:C39</f>
        <v>4204727.8</v>
      </c>
      <c r="C11" s="47"/>
    </row>
    <row r="12" spans="1:3" ht="30" x14ac:dyDescent="0.25">
      <c r="A12" s="7" t="s">
        <v>85</v>
      </c>
      <c r="B12" s="105"/>
      <c r="C12" s="106"/>
    </row>
    <row r="13" spans="1:3" ht="45" x14ac:dyDescent="0.25">
      <c r="A13" s="5" t="s">
        <v>86</v>
      </c>
      <c r="B13" s="47"/>
      <c r="C13" s="47"/>
    </row>
    <row r="14" spans="1:3" ht="45" x14ac:dyDescent="0.25">
      <c r="A14" s="5" t="s">
        <v>87</v>
      </c>
      <c r="B14" s="47"/>
      <c r="C14" s="47"/>
    </row>
    <row r="15" spans="1:3" x14ac:dyDescent="0.25">
      <c r="A15" s="5" t="s">
        <v>88</v>
      </c>
      <c r="B15" s="6"/>
      <c r="C15" s="6"/>
    </row>
    <row r="16" spans="1:3" x14ac:dyDescent="0.25">
      <c r="A16" s="7" t="s">
        <v>89</v>
      </c>
      <c r="B16" s="47"/>
      <c r="C16" s="47"/>
    </row>
    <row r="17" spans="1:3" x14ac:dyDescent="0.25">
      <c r="A17" s="6" t="s">
        <v>90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91</v>
      </c>
      <c r="E1" s="3" t="s">
        <v>43</v>
      </c>
      <c r="F1" s="2" t="s">
        <v>75</v>
      </c>
      <c r="G1" s="4">
        <v>0</v>
      </c>
      <c r="H1" t="s">
        <v>13</v>
      </c>
      <c r="I1" t="s">
        <v>92</v>
      </c>
      <c r="K1" t="s">
        <v>119</v>
      </c>
      <c r="L1" s="29" t="s">
        <v>151</v>
      </c>
      <c r="M1" t="s">
        <v>93</v>
      </c>
      <c r="N1" t="s">
        <v>75</v>
      </c>
      <c r="O1" t="s">
        <v>141</v>
      </c>
    </row>
    <row r="2" spans="1:15" x14ac:dyDescent="0.25">
      <c r="A2" t="s">
        <v>93</v>
      </c>
      <c r="B2" t="s">
        <v>45</v>
      </c>
      <c r="C2" t="s">
        <v>94</v>
      </c>
      <c r="D2" s="2" t="s">
        <v>95</v>
      </c>
      <c r="E2" s="1" t="s">
        <v>96</v>
      </c>
      <c r="F2" s="2" t="s">
        <v>78</v>
      </c>
      <c r="G2" s="4">
        <v>0.7</v>
      </c>
      <c r="H2" t="s">
        <v>14</v>
      </c>
      <c r="I2" t="s">
        <v>97</v>
      </c>
      <c r="K2" t="s">
        <v>120</v>
      </c>
      <c r="L2" s="29" t="s">
        <v>121</v>
      </c>
      <c r="M2" t="s">
        <v>98</v>
      </c>
      <c r="N2" t="s">
        <v>76</v>
      </c>
      <c r="O2" t="s">
        <v>45</v>
      </c>
    </row>
    <row r="3" spans="1:15" x14ac:dyDescent="0.25">
      <c r="A3" t="s">
        <v>98</v>
      </c>
      <c r="C3" t="s">
        <v>99</v>
      </c>
      <c r="D3" s="2" t="s">
        <v>100</v>
      </c>
      <c r="E3" s="1" t="s">
        <v>101</v>
      </c>
      <c r="F3" s="2" t="s">
        <v>76</v>
      </c>
      <c r="G3" s="4">
        <v>0.3</v>
      </c>
      <c r="H3" t="s">
        <v>102</v>
      </c>
      <c r="I3" t="s">
        <v>103</v>
      </c>
      <c r="L3" s="29" t="s">
        <v>122</v>
      </c>
      <c r="M3" t="s">
        <v>104</v>
      </c>
      <c r="N3" t="s">
        <v>78</v>
      </c>
    </row>
    <row r="4" spans="1:15" x14ac:dyDescent="0.25">
      <c r="A4" t="s">
        <v>104</v>
      </c>
      <c r="C4" t="s">
        <v>38</v>
      </c>
      <c r="E4" s="1" t="s">
        <v>105</v>
      </c>
      <c r="H4" t="s">
        <v>106</v>
      </c>
      <c r="I4" t="s">
        <v>18</v>
      </c>
      <c r="L4" t="s">
        <v>123</v>
      </c>
    </row>
    <row r="5" spans="1:15" x14ac:dyDescent="0.25">
      <c r="A5" t="s">
        <v>107</v>
      </c>
      <c r="E5" s="1" t="s">
        <v>108</v>
      </c>
      <c r="H5" t="s">
        <v>109</v>
      </c>
      <c r="I5" t="s">
        <v>110</v>
      </c>
      <c r="L5" s="29" t="s">
        <v>124</v>
      </c>
    </row>
    <row r="6" spans="1:15" x14ac:dyDescent="0.25">
      <c r="E6" s="1" t="s">
        <v>111</v>
      </c>
      <c r="I6" t="s">
        <v>112</v>
      </c>
      <c r="L6" s="29" t="s">
        <v>152</v>
      </c>
    </row>
    <row r="7" spans="1:15" x14ac:dyDescent="0.25">
      <c r="E7" s="1" t="s">
        <v>113</v>
      </c>
      <c r="I7" t="s">
        <v>144</v>
      </c>
      <c r="L7" s="29" t="s">
        <v>125</v>
      </c>
    </row>
    <row r="8" spans="1:15" x14ac:dyDescent="0.25">
      <c r="E8" s="1" t="s">
        <v>114</v>
      </c>
      <c r="L8" s="29" t="s">
        <v>146</v>
      </c>
    </row>
    <row r="9" spans="1:15" x14ac:dyDescent="0.25">
      <c r="L9" s="29" t="s">
        <v>126</v>
      </c>
    </row>
    <row r="10" spans="1:15" x14ac:dyDescent="0.25">
      <c r="L10" s="29" t="s">
        <v>127</v>
      </c>
    </row>
    <row r="11" spans="1:15" x14ac:dyDescent="0.25">
      <c r="L11" s="29" t="s">
        <v>128</v>
      </c>
    </row>
    <row r="12" spans="1:15" x14ac:dyDescent="0.25">
      <c r="L12" s="29" t="s">
        <v>129</v>
      </c>
    </row>
    <row r="13" spans="1:15" x14ac:dyDescent="0.2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2024-07-04T22:37:38Z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