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e60067\Desktop\"/>
    </mc:Choice>
  </mc:AlternateContent>
  <xr:revisionPtr revIDLastSave="0" documentId="13_ncr:1_{4600F07F-AD31-43DB-B7D1-C21E1C0BEF6C}" xr6:coauthVersionLast="47" xr6:coauthVersionMax="47" xr10:uidLastSave="{00000000-0000-0000-0000-000000000000}"/>
  <bookViews>
    <workbookView xWindow="-120" yWindow="-120" windowWidth="21840" windowHeight="13020" xr2:uid="{AA52819B-AFE5-403B-AB15-B25CF75B819E}"/>
  </bookViews>
  <sheets>
    <sheet name="Hoja1" sheetId="1" r:id="rId1"/>
    <sheet name="Hoja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0" i="1" l="1"/>
  <c r="C15" i="1"/>
  <c r="C20" i="1" s="1"/>
  <c r="D10" i="1"/>
  <c r="D11" i="1" s="1"/>
  <c r="C7" i="2"/>
  <c r="I19" i="1"/>
  <c r="I21" i="1" l="1"/>
  <c r="C16" i="1"/>
  <c r="I17" i="1" s="1"/>
  <c r="C19" i="1"/>
  <c r="I6" i="1"/>
  <c r="H6" i="1" l="1"/>
  <c r="C22" i="1" l="1"/>
  <c r="C21" i="1"/>
</calcChain>
</file>

<file path=xl/sharedStrings.xml><?xml version="1.0" encoding="utf-8"?>
<sst xmlns="http://schemas.openxmlformats.org/spreadsheetml/2006/main" count="57" uniqueCount="50">
  <si>
    <t xml:space="preserve">Verificar </t>
  </si>
  <si>
    <t xml:space="preserve">validacion de Runt </t>
  </si>
  <si>
    <t xml:space="preserve">Cartera </t>
  </si>
  <si>
    <t xml:space="preserve">Deducible </t>
  </si>
  <si>
    <t>Demostracion ocurrencia</t>
  </si>
  <si>
    <t xml:space="preserve">Carta de no reclamacion </t>
  </si>
  <si>
    <t>Certificado LUCRO</t>
  </si>
  <si>
    <t xml:space="preserve">validar Abogado o Fotos </t>
  </si>
  <si>
    <t xml:space="preserve">INIF </t>
  </si>
  <si>
    <t xml:space="preserve">validar daños </t>
  </si>
  <si>
    <t xml:space="preserve">Validar costos </t>
  </si>
  <si>
    <t>Reserva</t>
  </si>
  <si>
    <t xml:space="preserve">Valor daños </t>
  </si>
  <si>
    <t xml:space="preserve">valor lucro </t>
  </si>
  <si>
    <t xml:space="preserve">deducible </t>
  </si>
  <si>
    <t xml:space="preserve">VALOR AUTORIZADO </t>
  </si>
  <si>
    <t>gastos adiconales</t>
  </si>
  <si>
    <t>VALOR COMERCIAL</t>
  </si>
  <si>
    <t>VALOR OTROS</t>
  </si>
  <si>
    <t>VALOR REPARACION</t>
  </si>
  <si>
    <t>VALOR REPARACION 100%</t>
  </si>
  <si>
    <t>VALOR AUTORIZA 70%</t>
  </si>
  <si>
    <t>VALOR AUTORIZA 80%</t>
  </si>
  <si>
    <t>VALOR PERDIDA TOTAL 60%</t>
  </si>
  <si>
    <t>VALOR PERDIDA TOTAL 75%</t>
  </si>
  <si>
    <t>VALOR REPARACION 100% IVA</t>
  </si>
  <si>
    <t xml:space="preserve">PORCENTAJE DE DAÑO </t>
  </si>
  <si>
    <t>OK</t>
  </si>
  <si>
    <t xml:space="preserve">VALOR DEDUCILE </t>
  </si>
  <si>
    <t xml:space="preserve">NIVEL DE AUTORIDAD RCE   </t>
  </si>
  <si>
    <t>NO</t>
  </si>
  <si>
    <t>SISA  (0)</t>
  </si>
  <si>
    <t>NOMBRE DEL ESTABLECIMIENTO</t>
  </si>
  <si>
    <t>CONCEPTO</t>
  </si>
  <si>
    <t>VALOR</t>
  </si>
  <si>
    <t>UNE EPM - COMPROBANTE DE TRANSACCION BANCO BOGOTA</t>
  </si>
  <si>
    <t>PAGO DE ACUERDO DE DAÑOS POR TELEFONO PUBLICO DE PARQUE PRINCIPAL DEL CARMEN DE VIBORAL</t>
  </si>
  <si>
    <t>EL CARMEN DE VIBORAL FRA 202200116984</t>
  </si>
  <si>
    <t>OTROS INGRESOS (PAGO DE LAMPARA Y DE 3 SEPARADORES)</t>
  </si>
  <si>
    <t>JUAN ALBEIRO MARTINEZ HENAO (DAÑO DE MESAS Y SILLAS)</t>
  </si>
  <si>
    <t>HUGO ALZATE CARVAJAL (DAÑO DE MESAS Y SILLAS)</t>
  </si>
  <si>
    <t>LA CIMARRONA E.S.P FRA 202200145488</t>
  </si>
  <si>
    <t xml:space="preserve">CANECA POSTERA </t>
  </si>
  <si>
    <t>TOTAL:</t>
  </si>
  <si>
    <t>CONVENIO-ACUERDO DE VOLUNTADES - CARTA EN FG</t>
  </si>
  <si>
    <t>valor lucro x dias (0)</t>
  </si>
  <si>
    <t>HINO FC9J</t>
  </si>
  <si>
    <t>JUZ821</t>
  </si>
  <si>
    <t>FOTOGRAFIAS, DOCUMENTOS EN FG</t>
  </si>
  <si>
    <t>TERCERO ACEPTA VALOR INTEGRAL DE INDEMNIZACION POR VALOR DE $17.300.000 DONDE LA ASEGURADORA PAGARA 15.500.000 Y EL AZ EL VALOR DEL DEDUCIBLE CORRESPONDIENTE A $1.800.000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</si>
</sst>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$&quot;\ #,##0;[Red]\-&quot;$&quot;\ #,##0"/>
    <numFmt numFmtId="8" formatCode="&quot;$&quot;\ #,##0.00;[Red]\-&quot;$&quot;\ #,##0.00"/>
    <numFmt numFmtId="42" formatCode="_-&quot;$&quot;\ * #,##0_-;\-&quot;$&quot;\ * #,##0_-;_-&quot;$&quot;\ * &quot;-&quot;_-;_-@_-"/>
    <numFmt numFmtId="164" formatCode="&quot;$&quot;\ #,##0_);[Red]\(&quot;$&quot;\ #,##0\)"/>
    <numFmt numFmtId="165" formatCode="_(&quot;$&quot;\ * #,##0.00_);_(&quot;$&quot;\ * \(#,##0.00\);_(&quot;$&quot;\ * &quot;-&quot;??_);_(@_)"/>
    <numFmt numFmtId="166" formatCode="&quot;$&quot;\ #,##0.00"/>
    <numFmt numFmtId="167" formatCode="_-&quot;$&quot;\ * #,##0_-;\-&quot;$&quot;\ * #,##0_-;_-&quot;$&quot;\ 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  <charset val="1"/>
    </font>
    <font>
      <b/>
      <sz val="11"/>
      <color rgb="FF000000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83CAFF"/>
        <bgColor rgb="FFB9CDE5"/>
      </patternFill>
    </fill>
    <fill>
      <patternFill patternType="solid">
        <fgColor theme="0"/>
        <bgColor rgb="FFFFFFCC"/>
      </patternFill>
    </fill>
    <fill>
      <patternFill patternType="solid">
        <fgColor rgb="FF83CA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rgb="FFB9CDE5"/>
      </patternFill>
    </fill>
    <fill>
      <patternFill patternType="solid">
        <fgColor theme="0"/>
        <bgColor rgb="FFB9CDE5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00B0F0"/>
        <bgColor rgb="FFB9CDE5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42" fontId="1" fillId="0" borderId="0" applyFont="0" applyFill="0" applyBorder="0" applyAlignment="0" applyProtection="0"/>
  </cellStyleXfs>
  <cellXfs count="45">
    <xf numFmtId="0" fontId="0" fillId="0" borderId="0" xfId="0"/>
    <xf numFmtId="0" fontId="0" fillId="0" borderId="1" xfId="0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165" fontId="3" fillId="0" borderId="1" xfId="1" applyFont="1" applyBorder="1" applyAlignment="1">
      <alignment horizontal="center"/>
    </xf>
    <xf numFmtId="0" fontId="0" fillId="3" borderId="1" xfId="0" applyFill="1" applyBorder="1"/>
    <xf numFmtId="0" fontId="5" fillId="3" borderId="1" xfId="0" applyFont="1" applyFill="1" applyBorder="1"/>
    <xf numFmtId="0" fontId="0" fillId="0" borderId="1" xfId="0" applyBorder="1"/>
    <xf numFmtId="0" fontId="3" fillId="0" borderId="1" xfId="0" applyFont="1" applyBorder="1"/>
    <xf numFmtId="0" fontId="2" fillId="3" borderId="1" xfId="0" applyFont="1" applyFill="1" applyBorder="1"/>
    <xf numFmtId="0" fontId="5" fillId="0" borderId="1" xfId="0" applyFont="1" applyBorder="1"/>
    <xf numFmtId="165" fontId="3" fillId="0" borderId="1" xfId="1" applyFont="1" applyBorder="1"/>
    <xf numFmtId="0" fontId="2" fillId="0" borderId="1" xfId="0" applyFont="1" applyBorder="1"/>
    <xf numFmtId="165" fontId="0" fillId="0" borderId="1" xfId="1" applyFont="1" applyBorder="1"/>
    <xf numFmtId="0" fontId="2" fillId="0" borderId="1" xfId="0" applyFont="1" applyBorder="1" applyAlignment="1">
      <alignment wrapText="1"/>
    </xf>
    <xf numFmtId="0" fontId="7" fillId="4" borderId="1" xfId="0" applyFont="1" applyFill="1" applyBorder="1"/>
    <xf numFmtId="0" fontId="7" fillId="8" borderId="1" xfId="0" applyFont="1" applyFill="1" applyBorder="1"/>
    <xf numFmtId="0" fontId="7" fillId="9" borderId="1" xfId="0" applyFont="1" applyFill="1" applyBorder="1"/>
    <xf numFmtId="166" fontId="0" fillId="3" borderId="1" xfId="0" applyNumberFormat="1" applyFill="1" applyBorder="1" applyAlignment="1">
      <alignment horizontal="center"/>
    </xf>
    <xf numFmtId="6" fontId="6" fillId="6" borderId="1" xfId="0" applyNumberFormat="1" applyFont="1" applyFill="1" applyBorder="1" applyAlignment="1">
      <alignment horizontal="center" vertical="center"/>
    </xf>
    <xf numFmtId="6" fontId="6" fillId="7" borderId="1" xfId="0" applyNumberFormat="1" applyFont="1" applyFill="1" applyBorder="1" applyAlignment="1">
      <alignment horizontal="center" vertical="center"/>
    </xf>
    <xf numFmtId="8" fontId="8" fillId="3" borderId="1" xfId="0" applyNumberFormat="1" applyFont="1" applyFill="1" applyBorder="1" applyAlignment="1">
      <alignment horizontal="center" vertical="center"/>
    </xf>
    <xf numFmtId="167" fontId="1" fillId="0" borderId="1" xfId="1" applyNumberFormat="1" applyFont="1" applyFill="1" applyBorder="1" applyAlignment="1">
      <alignment vertical="center"/>
    </xf>
    <xf numFmtId="164" fontId="3" fillId="0" borderId="1" xfId="1" applyNumberFormat="1" applyFont="1" applyBorder="1" applyAlignment="1">
      <alignment horizontal="left"/>
    </xf>
    <xf numFmtId="167" fontId="6" fillId="6" borderId="1" xfId="0" applyNumberFormat="1" applyFont="1" applyFill="1" applyBorder="1" applyAlignment="1">
      <alignment horizontal="center" vertical="center"/>
    </xf>
    <xf numFmtId="42" fontId="3" fillId="0" borderId="1" xfId="1" applyNumberFormat="1" applyFont="1" applyBorder="1"/>
    <xf numFmtId="42" fontId="0" fillId="0" borderId="1" xfId="1" applyNumberFormat="1" applyFont="1" applyBorder="1"/>
    <xf numFmtId="42" fontId="4" fillId="0" borderId="1" xfId="1" applyNumberFormat="1" applyFont="1" applyBorder="1"/>
    <xf numFmtId="0" fontId="6" fillId="0" borderId="1" xfId="0" applyFont="1" applyBorder="1" applyAlignment="1">
      <alignment horizontal="center" vertical="center"/>
    </xf>
    <xf numFmtId="164" fontId="0" fillId="0" borderId="1" xfId="1" applyNumberFormat="1" applyFont="1" applyBorder="1" applyAlignment="1">
      <alignment horizontal="center"/>
    </xf>
    <xf numFmtId="9" fontId="0" fillId="0" borderId="1" xfId="0" applyNumberFormat="1" applyBorder="1" applyAlignment="1">
      <alignment horizontal="center"/>
    </xf>
    <xf numFmtId="0" fontId="3" fillId="0" borderId="1" xfId="0" applyFont="1" applyBorder="1" applyAlignment="1">
      <alignment horizontal="center"/>
    </xf>
    <xf numFmtId="3" fontId="3" fillId="0" borderId="1" xfId="0" applyNumberFormat="1" applyFont="1" applyBorder="1" applyAlignment="1">
      <alignment horizontal="center"/>
    </xf>
    <xf numFmtId="3" fontId="0" fillId="0" borderId="1" xfId="0" applyNumberFormat="1" applyBorder="1"/>
    <xf numFmtId="3" fontId="0" fillId="10" borderId="1" xfId="0" applyNumberFormat="1" applyFill="1" applyBorder="1"/>
    <xf numFmtId="42" fontId="0" fillId="7" borderId="1" xfId="0" applyNumberFormat="1" applyFill="1" applyBorder="1" applyAlignment="1">
      <alignment horizontal="center"/>
    </xf>
    <xf numFmtId="42" fontId="1" fillId="0" borderId="1" xfId="1" applyNumberFormat="1" applyFont="1" applyFill="1" applyBorder="1" applyAlignment="1">
      <alignment vertical="center"/>
    </xf>
    <xf numFmtId="167" fontId="0" fillId="0" borderId="1" xfId="1" applyNumberFormat="1" applyFont="1" applyBorder="1"/>
    <xf numFmtId="166" fontId="4" fillId="0" borderId="1" xfId="1" applyNumberFormat="1" applyFont="1" applyBorder="1"/>
    <xf numFmtId="9" fontId="7" fillId="11" borderId="1" xfId="0" applyNumberFormat="1" applyFont="1" applyFill="1" applyBorder="1" applyAlignment="1">
      <alignment horizontal="center"/>
    </xf>
    <xf numFmtId="166" fontId="0" fillId="5" borderId="1" xfId="0" applyNumberForma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0" fillId="10" borderId="2" xfId="0" applyFill="1" applyBorder="1" applyAlignment="1">
      <alignment horizontal="center"/>
    </xf>
    <xf numFmtId="0" fontId="0" fillId="10" borderId="3" xfId="0" applyFill="1" applyBorder="1" applyAlignment="1">
      <alignment horizontal="center"/>
    </xf>
  </cellXfs>
  <cellStyles count="3">
    <cellStyle name="Moneda" xfId="1" builtinId="4"/>
    <cellStyle name="Moneda [0] 2 2" xfId="2" xr:uid="{F1DDF002-AFF0-46D0-B144-64E98B8800FF}"/>
    <cellStyle name="Normal" xfId="0" builtinId="0"/>
  </cellStyles>
  <dxfs count="84">
    <dxf>
      <fill>
        <patternFill>
          <bgColor rgb="FFFF0000"/>
        </patternFill>
      </fill>
    </dxf>
    <dxf>
      <fill>
        <patternFill>
          <bgColor rgb="FFFFFF99"/>
        </patternFill>
      </fill>
    </dxf>
    <dxf>
      <fill>
        <patternFill>
          <bgColor theme="5" tint="0.59996337778862885"/>
        </patternFill>
      </fill>
    </dxf>
    <dxf>
      <fill>
        <patternFill>
          <bgColor rgb="FFFFCCFF"/>
        </patternFill>
      </fill>
    </dxf>
    <dxf>
      <fill>
        <patternFill>
          <bgColor rgb="FFFF7C80"/>
        </patternFill>
      </fill>
    </dxf>
    <dxf>
      <fill>
        <patternFill>
          <bgColor rgb="FF66FFFF"/>
        </patternFill>
      </fill>
    </dxf>
    <dxf>
      <fill>
        <patternFill>
          <bgColor rgb="FFDDDDDD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CCCCFF"/>
        </patternFill>
      </fill>
    </dxf>
    <dxf>
      <fill>
        <patternFill>
          <bgColor theme="9" tint="-0.24994659260841701"/>
        </patternFill>
      </fill>
    </dxf>
    <dxf>
      <fill>
        <patternFill>
          <bgColor rgb="FFCCFFFF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rgb="FFFFCCFF"/>
        </patternFill>
      </fill>
    </dxf>
    <dxf>
      <fill>
        <patternFill>
          <bgColor rgb="FFFF7C80"/>
        </patternFill>
      </fill>
    </dxf>
    <dxf>
      <fill>
        <patternFill>
          <bgColor rgb="FF66FFFF"/>
        </patternFill>
      </fill>
    </dxf>
    <dxf>
      <fill>
        <patternFill>
          <bgColor rgb="FFDDDDDD"/>
        </patternFill>
      </fill>
    </dxf>
    <dxf>
      <fill>
        <patternFill>
          <bgColor rgb="FFFF0000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CCCCFF"/>
        </patternFill>
      </fill>
    </dxf>
    <dxf>
      <fill>
        <patternFill>
          <bgColor rgb="FFFFFF99"/>
        </patternFill>
      </fill>
    </dxf>
    <dxf>
      <fill>
        <patternFill>
          <bgColor rgb="FFCCFFFF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99"/>
        </patternFill>
      </fill>
    </dxf>
    <dxf>
      <fill>
        <patternFill>
          <bgColor theme="5" tint="0.59996337778862885"/>
        </patternFill>
      </fill>
    </dxf>
    <dxf>
      <fill>
        <patternFill>
          <bgColor rgb="FFFFCCFF"/>
        </patternFill>
      </fill>
    </dxf>
    <dxf>
      <fill>
        <patternFill>
          <bgColor rgb="FFFF7C80"/>
        </patternFill>
      </fill>
    </dxf>
    <dxf>
      <fill>
        <patternFill>
          <bgColor rgb="FF66FFFF"/>
        </patternFill>
      </fill>
    </dxf>
    <dxf>
      <fill>
        <patternFill>
          <bgColor rgb="FFDDDDDD"/>
        </patternFill>
      </fill>
    </dxf>
    <dxf>
      <fill>
        <patternFill>
          <bgColor rgb="FFFF0000"/>
        </patternFill>
      </fill>
    </dxf>
    <dxf>
      <fill>
        <patternFill>
          <bgColor theme="7" tint="0.59996337778862885"/>
        </patternFill>
      </fill>
    </dxf>
    <dxf>
      <fill>
        <patternFill>
          <bgColor rgb="FFCCCCFF"/>
        </patternFill>
      </fill>
    </dxf>
    <dxf>
      <fill>
        <patternFill>
          <bgColor theme="9" tint="-0.24994659260841701"/>
        </patternFill>
      </fill>
    </dxf>
    <dxf>
      <fill>
        <patternFill>
          <bgColor rgb="FFCCFFFF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7C80"/>
      </font>
      <fill>
        <patternFill>
          <fgColor rgb="FFFF7C8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99"/>
        </patternFill>
      </fill>
    </dxf>
    <dxf>
      <fill>
        <patternFill>
          <bgColor theme="5" tint="0.59996337778862885"/>
        </patternFill>
      </fill>
    </dxf>
    <dxf>
      <fill>
        <patternFill>
          <bgColor rgb="FFFFCCFF"/>
        </patternFill>
      </fill>
    </dxf>
    <dxf>
      <fill>
        <patternFill>
          <bgColor rgb="FFFF7C80"/>
        </patternFill>
      </fill>
    </dxf>
    <dxf>
      <fill>
        <patternFill>
          <bgColor rgb="FF66FFFF"/>
        </patternFill>
      </fill>
    </dxf>
    <dxf>
      <fill>
        <patternFill>
          <bgColor rgb="FFDDDDDD"/>
        </patternFill>
      </fill>
    </dxf>
    <dxf>
      <fill>
        <patternFill>
          <bgColor rgb="FFFF0000"/>
        </patternFill>
      </fill>
    </dxf>
    <dxf>
      <fill>
        <patternFill>
          <bgColor theme="7" tint="0.59996337778862885"/>
        </patternFill>
      </fill>
    </dxf>
    <dxf>
      <fill>
        <patternFill>
          <bgColor rgb="FFCCCCFF"/>
        </patternFill>
      </fill>
    </dxf>
    <dxf>
      <fill>
        <patternFill>
          <bgColor theme="9" tint="-0.24994659260841701"/>
        </patternFill>
      </fill>
    </dxf>
    <dxf>
      <fill>
        <patternFill>
          <bgColor rgb="FFCCFFFF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7C80"/>
        </patternFill>
      </fill>
    </dxf>
    <dxf>
      <fill>
        <patternFill>
          <bgColor rgb="FF66FFFF"/>
        </patternFill>
      </fill>
    </dxf>
    <dxf>
      <fill>
        <patternFill>
          <bgColor rgb="FFDDDDDD"/>
        </patternFill>
      </fill>
    </dxf>
    <dxf>
      <fill>
        <patternFill>
          <bgColor rgb="FFFF0000"/>
        </patternFill>
      </fill>
    </dxf>
    <dxf>
      <fill>
        <patternFill>
          <bgColor theme="7" tint="0.59996337778862885"/>
        </patternFill>
      </fill>
    </dxf>
    <dxf>
      <fill>
        <patternFill>
          <bgColor rgb="FFCCCCFF"/>
        </patternFill>
      </fill>
    </dxf>
    <dxf>
      <fill>
        <patternFill>
          <bgColor theme="9" tint="-0.24994659260841701"/>
        </patternFill>
      </fill>
    </dxf>
    <dxf>
      <fill>
        <patternFill>
          <bgColor rgb="FFCCFFFF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9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ill>
        <patternFill>
          <bgColor rgb="FFFFCCFF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CF7140-E5A7-4C2B-82CB-B758BED6FC0B}">
  <dimension ref="A1:J32"/>
  <sheetViews>
    <sheetView showGridLines="0" tabSelected="1" workbookViewId="0">
      <selection activeCell="I14" sqref="I14"/>
    </sheetView>
  </sheetViews>
  <sheetFormatPr baseColWidth="10" defaultColWidth="0" defaultRowHeight="15" zeroHeight="1" x14ac:dyDescent="0.25"/>
  <cols>
    <col min="1" max="1" width="11.42578125" customWidth="1"/>
    <col min="2" max="2" width="26.42578125" bestFit="1" customWidth="1"/>
    <col min="3" max="3" width="18.85546875" bestFit="1" customWidth="1"/>
    <col min="4" max="4" width="16.42578125" customWidth="1"/>
    <col min="5" max="7" width="11.42578125" customWidth="1"/>
    <col min="8" max="8" width="23.28515625" bestFit="1" customWidth="1"/>
    <col min="9" max="9" width="31.7109375" bestFit="1" customWidth="1"/>
    <col min="10" max="10" width="11.42578125" customWidth="1"/>
    <col min="11" max="16384" width="11.42578125" hidden="1"/>
  </cols>
  <sheetData>
    <row r="1" spans="2:9" x14ac:dyDescent="0.25"/>
    <row r="2" spans="2:9" ht="15" customHeight="1" x14ac:dyDescent="0.25">
      <c r="C2" s="42"/>
      <c r="D2" s="42"/>
      <c r="E2" s="42"/>
      <c r="F2" s="42"/>
      <c r="G2" s="42"/>
      <c r="H2" s="42"/>
      <c r="I2" s="42"/>
    </row>
    <row r="3" spans="2:9" x14ac:dyDescent="0.25">
      <c r="C3" s="42"/>
      <c r="D3" s="42"/>
      <c r="E3" s="42"/>
      <c r="F3" s="42"/>
      <c r="G3" s="42"/>
      <c r="H3" s="42"/>
      <c r="I3" s="42"/>
    </row>
    <row r="4" spans="2:9" ht="15" customHeight="1" x14ac:dyDescent="0.25">
      <c r="C4" s="42"/>
      <c r="D4" s="42"/>
      <c r="E4" s="42"/>
      <c r="F4" s="42"/>
      <c r="G4" s="42"/>
      <c r="H4" s="42"/>
      <c r="I4" s="42"/>
    </row>
    <row r="5" spans="2:9" x14ac:dyDescent="0.25">
      <c r="C5" s="42"/>
      <c r="D5" s="42"/>
      <c r="E5" s="42"/>
      <c r="F5" s="42"/>
      <c r="G5" s="42"/>
      <c r="H5" s="42"/>
      <c r="I5" s="42"/>
    </row>
    <row r="6" spans="2:9" x14ac:dyDescent="0.25">
      <c r="B6" s="41" t="s">
        <v>29</v>
      </c>
      <c r="C6" s="41"/>
      <c r="D6" s="41"/>
      <c r="H6" s="1">
        <f>B9</f>
        <v>125522915</v>
      </c>
      <c r="I6" s="28" t="str">
        <f>B8</f>
        <v>HINO FC9J</v>
      </c>
    </row>
    <row r="7" spans="2:9" x14ac:dyDescent="0.25">
      <c r="B7" s="41"/>
      <c r="C7" s="41"/>
      <c r="D7" s="41"/>
      <c r="H7" s="2" t="s">
        <v>0</v>
      </c>
      <c r="I7" s="3"/>
    </row>
    <row r="8" spans="2:9" x14ac:dyDescent="0.25">
      <c r="B8" s="41" t="s">
        <v>46</v>
      </c>
      <c r="C8" s="41"/>
      <c r="D8" s="41"/>
      <c r="H8" s="4" t="s">
        <v>1</v>
      </c>
      <c r="I8" s="5" t="s">
        <v>27</v>
      </c>
    </row>
    <row r="9" spans="2:9" x14ac:dyDescent="0.25">
      <c r="B9" s="27">
        <v>125522915</v>
      </c>
      <c r="C9" s="27" t="s">
        <v>47</v>
      </c>
      <c r="D9" s="38">
        <v>0.7</v>
      </c>
      <c r="H9" s="6" t="s">
        <v>2</v>
      </c>
      <c r="I9" s="7" t="s">
        <v>27</v>
      </c>
    </row>
    <row r="10" spans="2:9" x14ac:dyDescent="0.25">
      <c r="B10" s="14" t="s">
        <v>17</v>
      </c>
      <c r="C10" s="21">
        <v>222900000</v>
      </c>
      <c r="D10" s="12">
        <f>+C10</f>
        <v>222900000</v>
      </c>
      <c r="H10" s="6" t="s">
        <v>3</v>
      </c>
      <c r="I10" s="22" t="s">
        <v>30</v>
      </c>
    </row>
    <row r="11" spans="2:9" x14ac:dyDescent="0.25">
      <c r="B11" s="14" t="s">
        <v>18</v>
      </c>
      <c r="C11" s="21">
        <v>0</v>
      </c>
      <c r="D11" s="39">
        <f>D10*D9</f>
        <v>156030000</v>
      </c>
      <c r="H11" s="6" t="s">
        <v>4</v>
      </c>
      <c r="I11" s="22" t="s">
        <v>48</v>
      </c>
    </row>
    <row r="12" spans="2:9" x14ac:dyDescent="0.25">
      <c r="B12" s="14" t="s">
        <v>19</v>
      </c>
      <c r="C12" s="36">
        <v>17717406</v>
      </c>
      <c r="D12" s="39"/>
      <c r="H12" s="8" t="s">
        <v>5</v>
      </c>
      <c r="I12" s="7" t="s">
        <v>27</v>
      </c>
    </row>
    <row r="13" spans="2:9" x14ac:dyDescent="0.25">
      <c r="B13" s="14" t="s">
        <v>45</v>
      </c>
      <c r="C13" s="35">
        <v>0</v>
      </c>
      <c r="D13" s="39"/>
      <c r="H13" s="4" t="s">
        <v>6</v>
      </c>
      <c r="I13" s="7" t="s">
        <v>30</v>
      </c>
    </row>
    <row r="14" spans="2:9" x14ac:dyDescent="0.25">
      <c r="B14" s="14" t="s">
        <v>28</v>
      </c>
      <c r="C14" s="35">
        <v>0</v>
      </c>
      <c r="D14" s="39"/>
      <c r="H14" s="6" t="s">
        <v>7</v>
      </c>
      <c r="I14" s="7" t="s">
        <v>27</v>
      </c>
    </row>
    <row r="15" spans="2:9" x14ac:dyDescent="0.25">
      <c r="B15" s="14" t="s">
        <v>20</v>
      </c>
      <c r="C15" s="23">
        <f>SUM(C11:C13)-C14</f>
        <v>17717406</v>
      </c>
      <c r="D15" s="39"/>
      <c r="H15" s="6" t="s">
        <v>8</v>
      </c>
      <c r="I15" s="9" t="s">
        <v>30</v>
      </c>
    </row>
    <row r="16" spans="2:9" x14ac:dyDescent="0.25">
      <c r="B16" s="14" t="s">
        <v>25</v>
      </c>
      <c r="C16" s="34">
        <f>C15*1.19</f>
        <v>21083713.140000001</v>
      </c>
      <c r="D16" s="39"/>
      <c r="H16" s="6" t="s">
        <v>9</v>
      </c>
      <c r="I16" s="10" t="s">
        <v>27</v>
      </c>
    </row>
    <row r="17" spans="2:9" x14ac:dyDescent="0.25">
      <c r="B17" s="6"/>
      <c r="C17" s="6"/>
      <c r="D17" s="39"/>
      <c r="H17" s="6" t="s">
        <v>10</v>
      </c>
      <c r="I17" s="24">
        <f>C16</f>
        <v>21083713.140000001</v>
      </c>
    </row>
    <row r="18" spans="2:9" x14ac:dyDescent="0.25">
      <c r="B18" s="6"/>
      <c r="C18" s="6"/>
      <c r="D18" s="39"/>
      <c r="H18" s="11" t="s">
        <v>11</v>
      </c>
      <c r="I18" s="25">
        <v>15105000</v>
      </c>
    </row>
    <row r="19" spans="2:9" x14ac:dyDescent="0.25">
      <c r="B19" s="14" t="s">
        <v>21</v>
      </c>
      <c r="C19" s="18">
        <f>C15*0.7</f>
        <v>12402184.199999999</v>
      </c>
      <c r="D19" s="39"/>
      <c r="H19" s="13" t="s">
        <v>31</v>
      </c>
      <c r="I19" s="25">
        <f>+C10</f>
        <v>222900000</v>
      </c>
    </row>
    <row r="20" spans="2:9" x14ac:dyDescent="0.25">
      <c r="B20" s="14" t="s">
        <v>22</v>
      </c>
      <c r="C20" s="19">
        <f>C15*0.8</f>
        <v>14173924.800000001</v>
      </c>
      <c r="D20" s="39"/>
      <c r="H20" s="6" t="s">
        <v>12</v>
      </c>
      <c r="I20" s="37">
        <f>+C12</f>
        <v>17717406</v>
      </c>
    </row>
    <row r="21" spans="2:9" x14ac:dyDescent="0.25">
      <c r="B21" s="15" t="s">
        <v>23</v>
      </c>
      <c r="C21" s="20">
        <f>D10*0.6</f>
        <v>133740000</v>
      </c>
      <c r="D21" s="39"/>
      <c r="H21" s="6" t="s">
        <v>13</v>
      </c>
      <c r="I21" s="26">
        <f>C13</f>
        <v>0</v>
      </c>
    </row>
    <row r="22" spans="2:9" x14ac:dyDescent="0.25">
      <c r="B22" s="15" t="s">
        <v>24</v>
      </c>
      <c r="C22" s="20">
        <f>D10*0.75</f>
        <v>167175000</v>
      </c>
      <c r="D22" s="39"/>
      <c r="H22" s="6" t="s">
        <v>16</v>
      </c>
      <c r="I22" s="26">
        <v>0</v>
      </c>
    </row>
    <row r="23" spans="2:9" x14ac:dyDescent="0.25">
      <c r="B23" s="16"/>
      <c r="C23" s="17"/>
      <c r="D23" s="39"/>
      <c r="H23" s="6" t="s">
        <v>14</v>
      </c>
      <c r="I23" s="25">
        <v>1800000</v>
      </c>
    </row>
    <row r="24" spans="2:9" x14ac:dyDescent="0.25">
      <c r="H24" s="6" t="s">
        <v>15</v>
      </c>
      <c r="I24" s="36">
        <v>15500000</v>
      </c>
    </row>
    <row r="25" spans="2:9" x14ac:dyDescent="0.25"/>
    <row r="26" spans="2:9" x14ac:dyDescent="0.25">
      <c r="B26" s="6" t="s">
        <v>26</v>
      </c>
      <c r="C26" s="29">
        <v>0.7</v>
      </c>
    </row>
    <row r="27" spans="2:9" x14ac:dyDescent="0.25"/>
    <row r="28" spans="2:9" x14ac:dyDescent="0.25">
      <c r="C28" s="40" t="s">
        <v>49</v>
      </c>
      <c r="D28" s="40"/>
      <c r="E28" s="40"/>
      <c r="F28" s="40"/>
      <c r="G28" s="40"/>
    </row>
    <row r="29" spans="2:9" x14ac:dyDescent="0.25">
      <c r="C29" s="40"/>
      <c r="D29" s="40"/>
      <c r="E29" s="40"/>
      <c r="F29" s="40"/>
      <c r="G29" s="40"/>
    </row>
    <row r="30" spans="2:9" ht="60.4" customHeight="1" x14ac:dyDescent="0.25">
      <c r="C30" s="40"/>
      <c r="D30" s="40"/>
      <c r="E30" s="40"/>
      <c r="F30" s="40"/>
      <c r="G30" s="40"/>
    </row>
    <row r="31" spans="2:9" x14ac:dyDescent="0.25"/>
    <row r="32" spans="2:9" x14ac:dyDescent="0.25"/>
  </sheetData>
  <mergeCells count="5">
    <mergeCell ref="D11:D23"/>
    <mergeCell ref="C28:G30"/>
    <mergeCell ref="B6:D7"/>
    <mergeCell ref="B8:D8"/>
    <mergeCell ref="C2:I5"/>
  </mergeCells>
  <conditionalFormatting sqref="B9">
    <cfRule type="duplicateValues" dxfId="83" priority="1"/>
    <cfRule type="duplicateValues" dxfId="82" priority="2"/>
    <cfRule type="duplicateValues" dxfId="81" priority="3"/>
    <cfRule type="expression" dxfId="80" priority="25">
      <formula>#REF!="Repuestos por cotizar"</formula>
    </cfRule>
    <cfRule type="expression" dxfId="79" priority="26">
      <formula>#REF!="Documentos faltantes"</formula>
    </cfRule>
    <cfRule type="duplicateValues" dxfId="78" priority="11"/>
    <cfRule type="expression" dxfId="77" priority="27">
      <formula>#REF!="Sin definir"</formula>
    </cfRule>
    <cfRule type="duplicateValues" dxfId="76" priority="8"/>
    <cfRule type="duplicateValues" dxfId="75" priority="9"/>
    <cfRule type="duplicateValues" dxfId="74" priority="10"/>
    <cfRule type="expression" dxfId="73" priority="28">
      <formula>#REF!="Recobro aceptado"</formula>
    </cfRule>
    <cfRule type="duplicateValues" dxfId="72" priority="12"/>
    <cfRule type="duplicateValues" dxfId="71" priority="13"/>
    <cfRule type="duplicateValues" dxfId="70" priority="14"/>
    <cfRule type="expression" dxfId="69" priority="15">
      <formula>#REF!="Pagado"</formula>
    </cfRule>
    <cfRule type="expression" dxfId="68" priority="16">
      <formula>#REF!="Envio contrato"</formula>
    </cfRule>
    <cfRule type="expression" dxfId="67" priority="17">
      <formula>#REF!="Aceptado"</formula>
    </cfRule>
    <cfRule type="expression" dxfId="66" priority="18">
      <formula>#REF!="Reparacion finalizada"</formula>
    </cfRule>
    <cfRule type="expression" dxfId="65" priority="19">
      <formula>#REF!="En taller Reparación"</formula>
    </cfRule>
    <cfRule type="expression" dxfId="64" priority="20">
      <formula>#REF!="Recobro pendiente"</formula>
    </cfRule>
    <cfRule type="expression" dxfId="63" priority="21">
      <formula>#REF!="Objetado "</formula>
    </cfRule>
    <cfRule type="expression" dxfId="62" priority="22">
      <formula>#REF!="Verificacion analista"</formula>
    </cfRule>
    <cfRule type="expression" dxfId="61" priority="23">
      <formula>#REF!="Nivel de autoridad "</formula>
    </cfRule>
    <cfRule type="expression" dxfId="60" priority="24">
      <formula>#REF!="Validacion INIF o RAT"</formula>
    </cfRule>
  </conditionalFormatting>
  <conditionalFormatting sqref="B9:C9">
    <cfRule type="expression" dxfId="59" priority="29">
      <formula>$D9="Pagado"</formula>
    </cfRule>
    <cfRule type="expression" dxfId="58" priority="30">
      <formula>$D9="Envio contrato"</formula>
    </cfRule>
    <cfRule type="expression" dxfId="57" priority="31">
      <formula>$D9="Aceptado"</formula>
    </cfRule>
    <cfRule type="expression" dxfId="56" priority="32">
      <formula>$D9="Reparacion finalizada"</formula>
    </cfRule>
    <cfRule type="expression" dxfId="55" priority="33">
      <formula>$D9="En taller Reparación"</formula>
    </cfRule>
    <cfRule type="expression" dxfId="54" priority="34">
      <formula>$D9="Recobro pendiente"</formula>
    </cfRule>
    <cfRule type="expression" dxfId="53" priority="35">
      <formula>$D9="Objetado "</formula>
    </cfRule>
    <cfRule type="expression" dxfId="52" priority="36">
      <formula>$D9="Verificacion analista"</formula>
    </cfRule>
    <cfRule type="expression" dxfId="51" priority="37">
      <formula>$D9="Nivel de autoridad "</formula>
    </cfRule>
    <cfRule type="expression" dxfId="50" priority="38">
      <formula>$D9="Validacion INIF o RAT"</formula>
    </cfRule>
    <cfRule type="expression" dxfId="49" priority="39">
      <formula>$D9="Repuestos por cotizar"</formula>
    </cfRule>
    <cfRule type="expression" dxfId="48" priority="40">
      <formula>$D9="Documentos faltantes"</formula>
    </cfRule>
    <cfRule type="expression" dxfId="47" priority="41">
      <formula>$D9="Sin definir"</formula>
    </cfRule>
    <cfRule type="expression" dxfId="46" priority="42">
      <formula>$D9="Recobro aceptado"</formula>
    </cfRule>
  </conditionalFormatting>
  <conditionalFormatting sqref="C9">
    <cfRule type="duplicateValues" dxfId="45" priority="4"/>
    <cfRule type="duplicateValues" dxfId="44" priority="5"/>
    <cfRule type="duplicateValues" dxfId="43" priority="7"/>
    <cfRule type="duplicateValues" dxfId="42" priority="6"/>
  </conditionalFormatting>
  <conditionalFormatting sqref="C10:C11 C13:C14">
    <cfRule type="expression" dxfId="41" priority="265">
      <formula>$D10="Recobro aceptado"</formula>
    </cfRule>
    <cfRule type="expression" dxfId="40" priority="266">
      <formula>$D10="Pagado"</formula>
    </cfRule>
    <cfRule type="expression" dxfId="39" priority="267">
      <formula>$D10="Envio contrato"</formula>
    </cfRule>
    <cfRule type="expression" dxfId="38" priority="268">
      <formula>$D10="Aceptado"</formula>
    </cfRule>
    <cfRule type="expression" dxfId="37" priority="269">
      <formula>$D10="Reparacion finalizada"</formula>
    </cfRule>
    <cfRule type="expression" dxfId="36" priority="270">
      <formula>$D10="En taller Reparación"</formula>
    </cfRule>
    <cfRule type="expression" dxfId="35" priority="271">
      <formula>$D10="Recobro pendiente"</formula>
    </cfRule>
    <cfRule type="expression" dxfId="34" priority="272">
      <formula>$D10="Objetado "</formula>
    </cfRule>
    <cfRule type="expression" dxfId="33" priority="273">
      <formula>$D10="Verificacion analista"</formula>
    </cfRule>
    <cfRule type="expression" dxfId="32" priority="274">
      <formula>$D10="Nivel de autoridad "</formula>
    </cfRule>
    <cfRule type="expression" dxfId="31" priority="275">
      <formula>$D10="Validacion INIF o RAT"</formula>
    </cfRule>
    <cfRule type="expression" dxfId="30" priority="276">
      <formula>$D10="Repuestos por cotizar"</formula>
    </cfRule>
    <cfRule type="expression" dxfId="29" priority="277">
      <formula>$D10="Documentos faltantes"</formula>
    </cfRule>
    <cfRule type="expression" dxfId="28" priority="278">
      <formula>$D10="Sin definir"</formula>
    </cfRule>
  </conditionalFormatting>
  <conditionalFormatting sqref="D10">
    <cfRule type="expression" dxfId="27" priority="1823">
      <formula>$D10="Reparacion finalizada"</formula>
    </cfRule>
    <cfRule type="expression" dxfId="26" priority="1820">
      <formula>$D10="Pagado"</formula>
    </cfRule>
    <cfRule type="expression" dxfId="25" priority="1821">
      <formula>$D10="Envio contrato"</formula>
    </cfRule>
    <cfRule type="expression" dxfId="24" priority="1822">
      <formula>$D10="Aceptado"</formula>
    </cfRule>
    <cfRule type="expression" dxfId="23" priority="1833">
      <formula>$D10="Sin definir"</formula>
    </cfRule>
    <cfRule type="expression" dxfId="22" priority="1824">
      <formula>$D10="En taller Reparación"</formula>
    </cfRule>
    <cfRule type="expression" dxfId="21" priority="1825">
      <formula>$D10="Recobro aceptado"</formula>
    </cfRule>
    <cfRule type="expression" dxfId="20" priority="1826">
      <formula>$D10="Recobro pendiente"</formula>
    </cfRule>
    <cfRule type="expression" dxfId="19" priority="1827">
      <formula>$D10="Objetado "</formula>
    </cfRule>
    <cfRule type="expression" dxfId="18" priority="1828">
      <formula>$D10="Verificacion analista"</formula>
    </cfRule>
    <cfRule type="expression" dxfId="17" priority="1829">
      <formula>$D10="Nivel de autoridad "</formula>
    </cfRule>
    <cfRule type="expression" dxfId="16" priority="1830">
      <formula>$D10="Validacion INIF o RAT"</formula>
    </cfRule>
    <cfRule type="expression" dxfId="15" priority="1831">
      <formula>$D10="Repuestos por cotizar"</formula>
    </cfRule>
    <cfRule type="expression" dxfId="14" priority="1832">
      <formula>$D10="Documentos faltantes"</formula>
    </cfRule>
  </conditionalFormatting>
  <conditionalFormatting sqref="H30">
    <cfRule type="expression" dxfId="13" priority="1750">
      <formula>$D30="Pagado"</formula>
    </cfRule>
    <cfRule type="expression" dxfId="12" priority="1751">
      <formula>$D30="Envio contrato"</formula>
    </cfRule>
    <cfRule type="expression" dxfId="11" priority="1752">
      <formula>$D30="Aceptado"</formula>
    </cfRule>
    <cfRule type="expression" dxfId="10" priority="1753">
      <formula>$D30="Reparacion finalizada"</formula>
    </cfRule>
    <cfRule type="expression" dxfId="9" priority="1754">
      <formula>$D30="En taller Reparación"</formula>
    </cfRule>
    <cfRule type="expression" dxfId="8" priority="1755">
      <formula>$D30="Recobro aceptado"</formula>
    </cfRule>
    <cfRule type="expression" dxfId="7" priority="1756">
      <formula>$D30="Recobro pendiente"</formula>
    </cfRule>
    <cfRule type="expression" dxfId="6" priority="1758">
      <formula>$D30="Verificacion analista"</formula>
    </cfRule>
    <cfRule type="expression" dxfId="5" priority="1759">
      <formula>$D30="Nivel de autoridad "</formula>
    </cfRule>
    <cfRule type="expression" dxfId="4" priority="1760">
      <formula>$D30="Validacion INIF o RAT"</formula>
    </cfRule>
    <cfRule type="expression" dxfId="3" priority="1761">
      <formula>$D30="Repuestos por cotizar"</formula>
    </cfRule>
    <cfRule type="expression" dxfId="2" priority="1762">
      <formula>$D30="Documentos faltantes"</formula>
    </cfRule>
    <cfRule type="expression" dxfId="1" priority="1763">
      <formula>$D30="Sin definir"</formula>
    </cfRule>
    <cfRule type="expression" dxfId="0" priority="1757">
      <formula>$D30="Objetado "</formula>
    </cfRule>
  </conditionalFormatting>
  <pageMargins left="0.7" right="0.7" top="0.75" bottom="0.75" header="0.3" footer="0.3"/>
  <pageSetup orientation="portrait" r:id="rId1"/>
  <headerFooter>
    <oddHeader>&amp;C&amp;"Calibri"&amp;10&amp;K000000Internal&amp;1#</oddHeader>
  </headerFooter>
  <ignoredErrors>
    <ignoredError sqref="C15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BC7EB5-20BC-486E-9BB4-64CD407B3C05}">
  <dimension ref="A1:C7"/>
  <sheetViews>
    <sheetView workbookViewId="0">
      <selection activeCell="A5" sqref="A5"/>
    </sheetView>
  </sheetViews>
  <sheetFormatPr baseColWidth="10" defaultRowHeight="15" x14ac:dyDescent="0.25"/>
  <cols>
    <col min="1" max="1" width="53.7109375" bestFit="1" customWidth="1"/>
    <col min="2" max="2" width="89.7109375" bestFit="1" customWidth="1"/>
    <col min="3" max="3" width="9.85546875" bestFit="1" customWidth="1"/>
  </cols>
  <sheetData>
    <row r="1" spans="1:3" x14ac:dyDescent="0.25">
      <c r="A1" s="30" t="s">
        <v>32</v>
      </c>
      <c r="B1" s="30" t="s">
        <v>33</v>
      </c>
      <c r="C1" s="31" t="s">
        <v>34</v>
      </c>
    </row>
    <row r="2" spans="1:3" x14ac:dyDescent="0.25">
      <c r="A2" s="4" t="s">
        <v>35</v>
      </c>
      <c r="B2" s="6" t="s">
        <v>36</v>
      </c>
      <c r="C2" s="32">
        <v>4654820</v>
      </c>
    </row>
    <row r="3" spans="1:3" x14ac:dyDescent="0.25">
      <c r="A3" s="4" t="s">
        <v>37</v>
      </c>
      <c r="B3" s="6" t="s">
        <v>38</v>
      </c>
      <c r="C3" s="32">
        <v>4800000</v>
      </c>
    </row>
    <row r="4" spans="1:3" x14ac:dyDescent="0.25">
      <c r="A4" s="4" t="s">
        <v>44</v>
      </c>
      <c r="B4" s="6" t="s">
        <v>39</v>
      </c>
      <c r="C4" s="32">
        <v>1200000</v>
      </c>
    </row>
    <row r="5" spans="1:3" x14ac:dyDescent="0.25">
      <c r="A5" s="4" t="s">
        <v>44</v>
      </c>
      <c r="B5" s="6" t="s">
        <v>40</v>
      </c>
      <c r="C5" s="32">
        <v>1500000</v>
      </c>
    </row>
    <row r="6" spans="1:3" x14ac:dyDescent="0.25">
      <c r="A6" s="6" t="s">
        <v>41</v>
      </c>
      <c r="B6" s="6" t="s">
        <v>42</v>
      </c>
      <c r="C6" s="32">
        <v>271622</v>
      </c>
    </row>
    <row r="7" spans="1:3" x14ac:dyDescent="0.25">
      <c r="A7" s="43" t="s">
        <v>43</v>
      </c>
      <c r="B7" s="44"/>
      <c r="C7" s="33">
        <f>SUM(C2:C6)</f>
        <v>12426442</v>
      </c>
    </row>
  </sheetData>
  <mergeCells count="1">
    <mergeCell ref="A7:B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Martin Camilo Ruiz Martinez</dc:creator>
  <cp:lastModifiedBy>Sebastian Fuentes Perez</cp:lastModifiedBy>
  <dcterms:created xsi:type="dcterms:W3CDTF">2021-05-24T17:56:58Z</dcterms:created>
  <dcterms:modified xsi:type="dcterms:W3CDTF">2023-06-22T18:08:44Z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tadata">
    <vt:lpwstr>b7988hualzfd</vt:lpwstr>
  </property>
  <property fmtid="{D5CDD505-2E9C-101B-9397-08002B2CF9AE}" pid="3" name="OfficeDocumentSecurity_11062021104716">
    <vt:lpwstr>11062021104716;CE58865;0</vt:lpwstr>
  </property>
  <property fmtid="{D5CDD505-2E9C-101B-9397-08002B2CF9AE}" pid="4" name="OfficeDocumentSecurity_11062021151353">
    <vt:lpwstr>11062021151353;CE58865;0</vt:lpwstr>
  </property>
  <property fmtid="{D5CDD505-2E9C-101B-9397-08002B2CF9AE}" pid="5" name="OfficeDocumentSecurity_04072021112656">
    <vt:lpwstr>04072021112656;CE58865;0</vt:lpwstr>
  </property>
  <property fmtid="{D5CDD505-2E9C-101B-9397-08002B2CF9AE}" pid="6" name="OfficeDocumentSecurity_02082021112018">
    <vt:lpwstr>02082021112018;CE58865;0</vt:lpwstr>
  </property>
  <property fmtid="{D5CDD505-2E9C-101B-9397-08002B2CF9AE}" pid="7" name="OfficeDocumentSecurity_02082021112138">
    <vt:lpwstr>02082021112138;CE58865;0</vt:lpwstr>
  </property>
  <property fmtid="{D5CDD505-2E9C-101B-9397-08002B2CF9AE}" pid="8" name="OfficeDocumentSecurity_02082021132106">
    <vt:lpwstr>02082021132106;CE58865;0</vt:lpwstr>
  </property>
  <property fmtid="{D5CDD505-2E9C-101B-9397-08002B2CF9AE}" pid="9" name="_AdHocReviewCycleID">
    <vt:i4>662523263</vt:i4>
  </property>
  <property fmtid="{D5CDD505-2E9C-101B-9397-08002B2CF9AE}" pid="10" name="_NewReviewCycle">
    <vt:lpwstr/>
  </property>
  <property fmtid="{D5CDD505-2E9C-101B-9397-08002B2CF9AE}" pid="11" name="_EmailSubject">
    <vt:lpwstr/>
  </property>
  <property fmtid="{D5CDD505-2E9C-101B-9397-08002B2CF9AE}" pid="12" name="_AuthorEmail">
    <vt:lpwstr>jefferson.flores@externos.allianz.co</vt:lpwstr>
  </property>
  <property fmtid="{D5CDD505-2E9C-101B-9397-08002B2CF9AE}" pid="13" name="_AuthorEmailDisplayName">
    <vt:lpwstr>Jefferson Adalberto Flores Bandera</vt:lpwstr>
  </property>
  <property fmtid="{D5CDD505-2E9C-101B-9397-08002B2CF9AE}" pid="14" name="_ReviewingToolsShownOnce">
    <vt:lpwstr/>
  </property>
  <property fmtid="{D5CDD505-2E9C-101B-9397-08002B2CF9AE}" pid="15" name="MSIP_Label_863bc15e-e7bf-41c1-bdb3-03882d8a2e2c_Enabled">
    <vt:lpwstr>true</vt:lpwstr>
  </property>
  <property fmtid="{D5CDD505-2E9C-101B-9397-08002B2CF9AE}" pid="16" name="MSIP_Label_863bc15e-e7bf-41c1-bdb3-03882d8a2e2c_SetDate">
    <vt:lpwstr>2022-10-20T16:54:18Z</vt:lpwstr>
  </property>
  <property fmtid="{D5CDD505-2E9C-101B-9397-08002B2CF9AE}" pid="17" name="MSIP_Label_863bc15e-e7bf-41c1-bdb3-03882d8a2e2c_Method">
    <vt:lpwstr>Privileged</vt:lpwstr>
  </property>
  <property fmtid="{D5CDD505-2E9C-101B-9397-08002B2CF9AE}" pid="18" name="MSIP_Label_863bc15e-e7bf-41c1-bdb3-03882d8a2e2c_Name">
    <vt:lpwstr>863bc15e-e7bf-41c1-bdb3-03882d8a2e2c</vt:lpwstr>
  </property>
  <property fmtid="{D5CDD505-2E9C-101B-9397-08002B2CF9AE}" pid="19" name="MSIP_Label_863bc15e-e7bf-41c1-bdb3-03882d8a2e2c_SiteId">
    <vt:lpwstr>6e06e42d-6925-47c6-b9e7-9581c7ca302a</vt:lpwstr>
  </property>
  <property fmtid="{D5CDD505-2E9C-101B-9397-08002B2CF9AE}" pid="20" name="MSIP_Label_863bc15e-e7bf-41c1-bdb3-03882d8a2e2c_ActionId">
    <vt:lpwstr>650474c3-a972-451d-8be1-b6eaa8eec6f5</vt:lpwstr>
  </property>
  <property fmtid="{D5CDD505-2E9C-101B-9397-08002B2CF9AE}" pid="21" name="MSIP_Label_863bc15e-e7bf-41c1-bdb3-03882d8a2e2c_ContentBits">
    <vt:lpwstr>1</vt:lpwstr>
  </property>
  <property fmtid="{D5CDD505-2E9C-101B-9397-08002B2CF9AE}" pid="22" name="OfficeDocumentSecurity_12122022135939">
    <vt:lpwstr>12122022135939;CE60067;0</vt:lpwstr>
  </property>
  <property fmtid="{D5CDD505-2E9C-101B-9397-08002B2CF9AE}" pid="23" name="OfficeDocumentSecurity_12122022141313">
    <vt:lpwstr>12122022141313;CE60067;0</vt:lpwstr>
  </property>
  <property fmtid="{D5CDD505-2E9C-101B-9397-08002B2CF9AE}" pid="24" name="OfficeDocumentSecurity_13122022151126">
    <vt:lpwstr>13122022151126;CE60067;0</vt:lpwstr>
  </property>
  <property fmtid="{D5CDD505-2E9C-101B-9397-08002B2CF9AE}" pid="25" name="OfficeDocumentSecurity_30122022153205">
    <vt:lpwstr>30122022153205;CE60067;0</vt:lpwstr>
  </property>
  <property fmtid="{D5CDD505-2E9C-101B-9397-08002B2CF9AE}" pid="26" name="OfficeDocumentSecurity_10012023131107">
    <vt:lpwstr>10012023131107;CE60067;0</vt:lpwstr>
  </property>
  <property fmtid="{D5CDD505-2E9C-101B-9397-08002B2CF9AE}" pid="27" name="OfficeDocumentSecurity_12012023140626">
    <vt:lpwstr>12012023140626;CE60067;0</vt:lpwstr>
  </property>
  <property fmtid="{D5CDD505-2E9C-101B-9397-08002B2CF9AE}" pid="28" name="OfficeDocumentSecurity_27012023164820">
    <vt:lpwstr>27012023164820;CE60067;0</vt:lpwstr>
  </property>
  <property fmtid="{D5CDD505-2E9C-101B-9397-08002B2CF9AE}" pid="29" name="OfficeDocumentSecurity_27012023164958">
    <vt:lpwstr>27012023164958;CE60067;0</vt:lpwstr>
  </property>
  <property fmtid="{D5CDD505-2E9C-101B-9397-08002B2CF9AE}" pid="30" name="OfficeDocumentSecurity_30012023172014">
    <vt:lpwstr>30012023172014;CE60067;0</vt:lpwstr>
  </property>
  <property fmtid="{D5CDD505-2E9C-101B-9397-08002B2CF9AE}" pid="31" name="OfficeDocumentSecurity_13022023144852">
    <vt:lpwstr>13022023144852;CE60067;0</vt:lpwstr>
  </property>
  <property fmtid="{D5CDD505-2E9C-101B-9397-08002B2CF9AE}" pid="32" name="OfficeDocumentSecurity_10032023083214">
    <vt:lpwstr>10032023083214;CE60067;0</vt:lpwstr>
  </property>
  <property fmtid="{D5CDD505-2E9C-101B-9397-08002B2CF9AE}" pid="33" name="OfficeDocumentSecurity_10032023084740">
    <vt:lpwstr>10032023084740;CE60067;0</vt:lpwstr>
  </property>
  <property fmtid="{D5CDD505-2E9C-101B-9397-08002B2CF9AE}" pid="34" name="OfficeDocumentSecurity_10032023091756">
    <vt:lpwstr>10032023091756;CE60067;0</vt:lpwstr>
  </property>
  <property fmtid="{D5CDD505-2E9C-101B-9397-08002B2CF9AE}" pid="35" name="OfficeDocumentSecurity_10032023092809">
    <vt:lpwstr>10032023092809;CE60067;0</vt:lpwstr>
  </property>
  <property fmtid="{D5CDD505-2E9C-101B-9397-08002B2CF9AE}" pid="36" name="OfficeDocumentSecurity_10032023093432">
    <vt:lpwstr>10032023093432;CE60067;0</vt:lpwstr>
  </property>
  <property fmtid="{D5CDD505-2E9C-101B-9397-08002B2CF9AE}" pid="37" name="OfficeDocumentSecurity_10032023094955">
    <vt:lpwstr>10032023094955;CE60067;0</vt:lpwstr>
  </property>
  <property fmtid="{D5CDD505-2E9C-101B-9397-08002B2CF9AE}" pid="38" name="OfficeDocumentSecurity_10032023104637">
    <vt:lpwstr>10032023104637;CE60067;0</vt:lpwstr>
  </property>
  <property fmtid="{D5CDD505-2E9C-101B-9397-08002B2CF9AE}" pid="39" name="OfficeDocumentSecurity_21032023105712">
    <vt:lpwstr>21032023105712;CE60067;0</vt:lpwstr>
  </property>
</Properties>
</file>