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00FBD20E-9E50-4A30-83B6-9BE3C2177671}" xr6:coauthVersionLast="47" xr6:coauthVersionMax="47" xr10:uidLastSave="{00000000-0000-0000-0000-000000000000}"/>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<sst xmlns="http://schemas.openxmlformats.org/spreadsheetml/2006/main" count="242" uniqueCount="176">
  <si>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</si>
  <si>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</si>
  <si>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</si>
  <si>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</si>
  <si>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</si>
  <si>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</si>
  <si>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</si>
  <si>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</si>
  <si>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</si>
  <si>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</si>
  <si>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</si>
  <si>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</si>
  <si>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</si>
  <si>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</si>
  <si>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</si>
  <si>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</si>
  <si>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</si>
  <si>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</si>
  <si>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</si>
  <si>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</si>
  <si>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</si>
  <si>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</si>
  <si>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</si>
  <si>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</si>
  <si>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</si>
  <si>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</si>
  <si>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</si>
  <si>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</si>
  <si>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</si>
  <si>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</si>
  <si>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</si>
  <si>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</si>
  <si>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</si>
  <si>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</si>
  <si>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</si>
  <si>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</si>
  <si>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</si>
  <si>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</si>
  <si>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</si>
  <si>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</si>
  <si>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</si>
  <si>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</si>
  <si>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</si>
  <si>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</si>
  <si>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</si>
  <si>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</si>
  <si>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</si>
  <si>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</si>
  <si>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</si>
  <si>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</si>
  <si>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</si>
  <si>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</si>
  <si>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</si>
  <si>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</si>
  <si>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</si>
  <si>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</si>
  <si>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</si>
  <si>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</si>
  <si>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</si>
  <si>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</si>
  <si>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</si>
  <si>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</si>
  <si>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</si>
  <si>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</si>
  <si>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</si>
  <si>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</si>
  <si>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</si>
  <si>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</si>
  <si>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</si>
  <si>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</si>
  <si>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</si>
  <si>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</si>
  <si>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</si>
  <si>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</si>
  <si>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</si>
  <si>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</si>
  <si>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</si>
  <si>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</si>
  <si>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</si>
  <si>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</si>
  <si>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</si>
  <si>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</si>
  <si>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</si>
  <si>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</si>
  <si>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</si>
  <si>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</si>
  <si>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</si>
  <si>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</si>
  <si>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</si>
  <si>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</si>
  <si>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</si>
  <si>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</si>
  <si>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</si>
  <si>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</si>
  <si>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</si>
  <si>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</si>
  <si>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</si>
  <si>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</si>
  <si>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</si>
  <si>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</si>
  <si>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</si>
  <si>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</si>
  <si>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</si>
  <si>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</si>
  <si>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</si>
  <si>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</si>
  <si>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</si>
  <si>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</si>
  <si>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</si>
  <si>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</si>
  <si>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</si>
  <si>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</si>
  <si>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</si>
  <si>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</si>
  <si>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</si>
  <si>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</si>
  <si>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</si>
  <si>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</si>
  <si>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</si>
  <si>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</si>
  <si>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</si>
  <si>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</si>
  <si>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</si>
  <si>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</si>
  <si>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</si>
  <si>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</si>
  <si>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</si>
  <si>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</si>
  <si>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</si>
  <si>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</si>
  <si>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</si>
  <si>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</si>
  <si>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</si>
  <si>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</si>
  <si>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</si>
  <si>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</si>
  <si>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</si>
  <si>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</si>
  <si>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</si>
  <si>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</si>
  <si>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</si>
  <si>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</si>
  <si>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</si>
  <si>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</si>
  <si>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</si>
  <si>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</si>
  <si>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</si>
  <si>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</si>
  <si>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</si>
  <si>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</si>
  <si>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</si>
  <si>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</si>
  <si>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</si>
  <si>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</si>
  <si>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</si>
  <si>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</si>
  <si>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</si>
  <si>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2024030515 - EXP. 2024-3883</t>
  </si>
  <si>
    <t>SUPERINTENDENCIA FINANCIERA DE COLOMBIA</t>
  </si>
  <si>
    <t>ALLIANZ SEGUROS S.A.</t>
  </si>
  <si>
    <t>JUAN CARLOS ARISTIZABAL ZULUAGA</t>
  </si>
  <si>
    <t>N/A SUSTRACCIÓN - HURTO DE VEHICULO</t>
  </si>
  <si>
    <t>N/A</t>
  </si>
  <si>
    <t>DESCONOCIDO</t>
  </si>
  <si>
    <t>1. El día 21 de abril de 2023, el vehiculo marca Ford Escape, modelo 2017, de placas JHP451 de propiedad del señor JUAN CARLOS ARISTIZÁBAL ZULUAGA, fue hurtado en la ciudad de Medellín mientras era exhibido para la venta por parte del señor JORGE 
LEÓN VÉLEZ BEDOYA (cuñado del demandante).
2. El hurto fue denunciado ante la Fiscalia y puesto en conocimiento de ALLIANZ SEGUROS S.A., razon por la cual el propietario presentó la reclamacion formal ante la Compañia Aseguradora, sin embargo esta fue objetada por cuanto se determinó que no se probaron las circunstancias de ocurrencia del siniestro.</t>
  </si>
  <si>
    <t>022992125 /17060</t>
  </si>
  <si>
    <t>JHP451</t>
  </si>
  <si>
    <t>Desde las 00:00 horas del 06/03/2023 hasta las 24:00 horas del 05/03/2024.</t>
  </si>
  <si>
    <t>SINIESTRO 126051538 - LEGIS APJ32334</t>
  </si>
  <si>
    <t>Valor Asegurado Hurto Vehiculo</t>
  </si>
  <si>
    <t>La contingencia se califica como EVENTUAL toda vez que la acreditación de las circunstancias de modo, tiempo y lugar en como sucedió el hurto dependerá del debate probatorio.
Lo primero que debe tomarse en consideración, es que la Póliza de Seguro Autos Clónico Livianos Particulares No. 022992125 /17060, cuyo asegurado es JUAN CARLOS ARISTIZABAL ZULUAGA, presta cobertura temporal y material, de conformidad con los hechos y pretensiones, expuestos en el líbelo de la demanda. Frente a la cobertura temporal, debe señalarse que el hecho, esto es, el hurto del vehículo de placas JHP451, ocurrió el 21 de abril de 2023, es decir, acaeció dentro de la vigencia de la póliza comprendida entre el 06 de marzo de 2023 y el 05 de marzo de 2024. Aunado a ello, presta cobertura material en tanto ampara el hurto de mayor cuantía, pretensión que se le endilga a la Compañía de Seguros. 
Por otro lado, frente al hurto del vehículo asegurado, debe decirse que el demandante no logra brindar claridad sobre las circunstancias de modo, tiempo y lugar bajo las cuales se produjo la conducta delictiva, y si bien no existen pruebas que descrediten la eventualidad de que el vehículo hubiera sido hurtado mientras estaba siendo exhibido para la venta, genera incertidumbre que el demandante se encontrara vendiendo el automotor cerca de un mes y medio después de haberlo adquirido, así como el hecho de que en años anteriores el actor ya había sido presuntamente víctima de hurto de otro automotor que también se encontraba bajo el cuidado de su cuñado, el señor JORGE LEÓN VÉLEZ BEDOYA. Como consecuencia de esta situación sospechosa, dependerá del debate probatorio, especialmente de los testimonios rendidos por el propietaria y el conductor, el determinar si el hurto atendió a un hecho provocado o hecho potestativo. Razón por la cual, la contingencia se califica como EVENTUAL.
Todo lo anterior, sin perjuicio del carácter contingente del proceso.</t>
  </si>
  <si>
    <t>Intereses de Mora</t>
  </si>
  <si>
    <t>Como liquidación objetiva de las pretensiones se estima un monto de $107.206.507.
1. Valor Asegurado Hurto Mayor Cuantía: Por concepto del amparo de hurto de mayor cuantía contemplado en la Póliza No. 022992125 /17060, se estima como límite la suma de $84.700.000.  Dado que en la póliza se establece que el valor asegurado será el menor entre el definido en la Guía de Valores Fasecolda y el valor asegurado en la carátula, debe aclararse que el menor valor es el de la Guía de Valores Fasecolda, pues en la caratula este vehículo registra un valor de $84.700.000. 
2. Intereses de Mora: e reconocerá la suma de $22.506.507 por concepto de intereses moratorios. Lo anterior teniendo como fecha inicial el día 23 de junio de 2023, es decir, un mes después de la presentación de la integridad de soportes documentales requeridos, hasta la fecha de presentación del presente informe. En este punto resulta necesario aclarar que, aunque este concepto no fue solicitado en las pretensiones, podrá ser reconocido en virtud de las facultades extra y ultra petita que la ley le otorgó a la Superintendencia Financiera de Colombia.
3. Deducible: No se encuentra contemplado dentro del contrato de seguro, deducible alguno para el amparo de hurto de mayor cuantía.</t>
  </si>
  <si>
    <t>EXCEPCIONES DE MERITO FRENTE A LA DEMANDA:
1. INEXISTENCIA DE OBLIGACIÓN DE INDEMNIZAR POR INCUMPLIMIENTO DE LAS CARGAS DEL ARTÍCULO 1077 DEL CÓDIGO DE COMERCIO.
2. FALTA DE COBERTURA MATERIAL DE LA PÓLIZA, DADO QUE LA CULPA GRAVE REPRESENTA UN HECHO NO ASEGURABLE. 
3. INEXISTENCIA DE OBLIGACIÓN INDEMNIZATORIA POR CUANTO LOS ACTOS POTESTATIVOS SON INASEGURABLES.
4. FALTA DE COBERTURA MATERIAL AL ESTAR ANTE UN RIESGO EXPRESAMENTE EXCLUIDO DE AMPARO. 
5. FALTA DE LEGITIMACIÓN EN LA CAUSA DEL SEÑOR JUAN CARLOS ARISTIZABAL ZULUAGA PARA SOLICITAR EL VALOR TOTAL DE LA SUMA ASEGURADA.
6. CARÁCTER MERAMENTE INDEMNIZATORIO DE LOS CONTRATOS DE SEGURO.
7. EN CUALQUIER CASO, DE NINGUNA FORMA SE PODRÁ EXCEDER EL LIMITE DEL VALOR ASEGURADO.
8. DISPONIBILIDAD DEL VALOR ASEGURADO.
9. APLICACIÓN AL CLAUSULADO GENERAL DEL CONTRATO DE SEGURO – EN CASO DE ACREDITARSE EL HURTO DEL VEHÍCULO ASEGURADO, ESTE DEBERÁ TRANSFERIRSE A ALLIANZ SEGUROS S.A. 
10. GENERICA O INNOMINADA Y OTRAS.</t>
  </si>
  <si>
    <t>ok</t>
  </si>
  <si>
    <t>de acuerdo con las excepciones propuestas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</si>
</sst>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96" zoomScaleNormal="96" workbookViewId="0">
      <selection activeCell="B31" sqref="B31:C31"/>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7" t="s">
        <v>0</v>
      </c>
      <c r="B1" s="47"/>
      <c r="C1" s="47"/>
    </row>
    <row r="2" spans="1:3" ht="14.5" customHeight="1" x14ac:dyDescent="0.35">
      <c r="A2" s="5" t="s">
        <v>1</v>
      </c>
      <c r="B2" s="49" t="s">
        <v>157</v>
      </c>
      <c r="C2" s="50"/>
    </row>
    <row r="3" spans="1:3" ht="14.5" customHeight="1" x14ac:dyDescent="0.35">
      <c r="A3" s="5" t="s">
        <v>2</v>
      </c>
      <c r="B3" s="45" t="s">
        <v>158</v>
      </c>
      <c r="C3" s="46"/>
    </row>
    <row r="4" spans="1:3" ht="14.5" customHeight="1" x14ac:dyDescent="0.35">
      <c r="A4" s="5" t="s">
        <v>3</v>
      </c>
      <c r="B4" s="45" t="s">
        <v>159</v>
      </c>
      <c r="C4" s="46"/>
    </row>
    <row r="5" spans="1:3" ht="14.5" customHeight="1" x14ac:dyDescent="0.35">
      <c r="A5" s="5" t="s">
        <v>4</v>
      </c>
      <c r="B5" s="45" t="s">
        <v>160</v>
      </c>
      <c r="C5" s="46"/>
    </row>
    <row r="6" spans="1:3" ht="14.5" customHeight="1" x14ac:dyDescent="0.35">
      <c r="A6" s="5" t="s">
        <v>5</v>
      </c>
      <c r="B6" s="48" t="s">
        <v>122</v>
      </c>
      <c r="C6" s="48"/>
    </row>
    <row r="7" spans="1:3" ht="14.5" customHeight="1" x14ac:dyDescent="0.35">
      <c r="A7" s="27" t="s">
        <v>6</v>
      </c>
      <c r="B7" s="45" t="s">
        <v>131</v>
      </c>
      <c r="C7" s="46"/>
    </row>
    <row r="8" spans="1:3" ht="14.5" customHeight="1" x14ac:dyDescent="0.35">
      <c r="A8" s="28" t="s">
        <v>138</v>
      </c>
      <c r="B8" s="48" t="s">
        <v>161</v>
      </c>
      <c r="C8" s="48"/>
    </row>
    <row r="9" spans="1:3" ht="14.5" customHeight="1" x14ac:dyDescent="0.35">
      <c r="A9" s="28" t="s">
        <v>132</v>
      </c>
      <c r="B9" s="48" t="s">
        <v>162</v>
      </c>
      <c r="C9" s="48"/>
    </row>
    <row r="10" spans="1:3" ht="14.5" customHeight="1" x14ac:dyDescent="0.35">
      <c r="A10" s="28" t="s">
        <v>7</v>
      </c>
      <c r="B10" s="48" t="s">
        <v>162</v>
      </c>
      <c r="C10" s="48"/>
    </row>
    <row r="11" spans="1:3" ht="14.5" customHeight="1" x14ac:dyDescent="0.35">
      <c r="A11" s="29" t="s">
        <v>8</v>
      </c>
      <c r="B11" s="48" t="s">
        <v>162</v>
      </c>
      <c r="C11" s="48"/>
    </row>
    <row r="12" spans="1:3" ht="14.5" customHeight="1" x14ac:dyDescent="0.35">
      <c r="A12" s="5" t="s">
        <v>9</v>
      </c>
      <c r="B12" s="48" t="s">
        <v>162</v>
      </c>
      <c r="C12" s="48"/>
    </row>
    <row r="13" spans="1:3" ht="14.5" customHeight="1" x14ac:dyDescent="0.35">
      <c r="A13" s="5" t="s">
        <v>10</v>
      </c>
      <c r="B13" s="48" t="s">
        <v>162</v>
      </c>
      <c r="C13" s="48"/>
    </row>
    <row r="14" spans="1:3" ht="14.5" customHeight="1" x14ac:dyDescent="0.35">
      <c r="A14" s="5" t="s">
        <v>11</v>
      </c>
      <c r="B14" s="48" t="s">
        <v>162</v>
      </c>
      <c r="C14" s="48"/>
    </row>
    <row r="15" spans="1:3" ht="14.5" customHeight="1" x14ac:dyDescent="0.35">
      <c r="A15" s="5" t="s">
        <v>145</v>
      </c>
      <c r="B15" s="48" t="s">
        <v>162</v>
      </c>
      <c r="C15" s="48"/>
    </row>
    <row r="16" spans="1:3" ht="14.5" customHeight="1" x14ac:dyDescent="0.35">
      <c r="A16" s="5" t="s">
        <v>12</v>
      </c>
      <c r="B16" s="48" t="s">
        <v>162</v>
      </c>
      <c r="C16" s="48"/>
    </row>
    <row r="17" spans="1:3" ht="14.5" customHeight="1" x14ac:dyDescent="0.35">
      <c r="A17" s="5" t="s">
        <v>13</v>
      </c>
      <c r="B17" s="48" t="s">
        <v>162</v>
      </c>
      <c r="C17" s="48"/>
    </row>
    <row r="18" spans="1:3" ht="14.5" customHeight="1" x14ac:dyDescent="0.35">
      <c r="A18" s="5" t="s">
        <v>15</v>
      </c>
      <c r="B18" s="48" t="s">
        <v>162</v>
      </c>
      <c r="C18" s="48"/>
    </row>
    <row r="19" spans="1:3" ht="14.5" customHeight="1" x14ac:dyDescent="0.35">
      <c r="A19" s="5" t="s">
        <v>16</v>
      </c>
      <c r="B19" s="48" t="s">
        <v>162</v>
      </c>
      <c r="C19" s="48"/>
    </row>
    <row r="20" spans="1:3" ht="14.5" customHeight="1" x14ac:dyDescent="0.35">
      <c r="A20" s="5" t="s">
        <v>133</v>
      </c>
      <c r="B20" s="48" t="s">
        <v>162</v>
      </c>
      <c r="C20" s="48"/>
    </row>
    <row r="21" spans="1:3" ht="14.5" customHeight="1" x14ac:dyDescent="0.35">
      <c r="A21" s="5" t="s">
        <v>17</v>
      </c>
      <c r="B21" s="48" t="s">
        <v>162</v>
      </c>
      <c r="C21" s="48"/>
    </row>
    <row r="22" spans="1:3" ht="14.5" customHeight="1" x14ac:dyDescent="0.35">
      <c r="A22" s="44" t="s">
        <v>19</v>
      </c>
      <c r="B22" s="58">
        <v>45037</v>
      </c>
      <c r="C22" s="59"/>
    </row>
    <row r="23" spans="1:3" ht="14.5" customHeight="1" x14ac:dyDescent="0.35">
      <c r="A23" s="28" t="s">
        <v>20</v>
      </c>
      <c r="B23" s="57" t="s">
        <v>163</v>
      </c>
      <c r="C23" s="56"/>
    </row>
    <row r="24" spans="1:3" ht="14.5" customHeight="1" x14ac:dyDescent="0.35">
      <c r="A24" s="28" t="s">
        <v>21</v>
      </c>
      <c r="B24" s="57" t="s">
        <v>163</v>
      </c>
      <c r="C24" s="56"/>
    </row>
    <row r="25" spans="1:3" ht="14.5" customHeight="1" x14ac:dyDescent="0.35">
      <c r="A25" s="51" t="s">
        <v>147</v>
      </c>
      <c r="B25" s="56" t="s">
        <v>164</v>
      </c>
      <c r="C25" s="53"/>
    </row>
    <row r="26" spans="1:3" x14ac:dyDescent="0.35">
      <c r="A26" s="51"/>
      <c r="B26" s="53"/>
      <c r="C26" s="53"/>
    </row>
    <row r="27" spans="1:3" ht="100.5" customHeight="1" x14ac:dyDescent="0.35">
      <c r="A27" s="51"/>
      <c r="B27" s="53"/>
      <c r="C27" s="53"/>
    </row>
    <row r="28" spans="1:3" x14ac:dyDescent="0.35">
      <c r="A28" s="28" t="s">
        <v>23</v>
      </c>
      <c r="B28" s="45" t="s">
        <v>160</v>
      </c>
      <c r="C28" s="46"/>
    </row>
    <row r="29" spans="1:3" x14ac:dyDescent="0.35">
      <c r="A29" s="28" t="s">
        <v>24</v>
      </c>
      <c r="B29" s="8">
        <v>1128269098</v>
      </c>
    </row>
    <row r="30" spans="1:3" x14ac:dyDescent="0.35">
      <c r="A30" s="28" t="s">
        <v>25</v>
      </c>
      <c r="B30" s="53" t="s">
        <v>166</v>
      </c>
      <c r="C30" s="53"/>
    </row>
    <row r="31" spans="1:3" x14ac:dyDescent="0.35">
      <c r="A31" s="28" t="s">
        <v>134</v>
      </c>
      <c r="B31" s="53" t="s">
        <v>165</v>
      </c>
      <c r="C31" s="53"/>
    </row>
    <row r="32" spans="1:3" x14ac:dyDescent="0.35">
      <c r="A32" s="28" t="s">
        <v>26</v>
      </c>
      <c r="B32" s="54">
        <v>45387</v>
      </c>
      <c r="C32" s="55"/>
    </row>
    <row r="33" spans="1:3" x14ac:dyDescent="0.35">
      <c r="A33" s="5" t="s">
        <v>27</v>
      </c>
      <c r="B33" s="52">
        <v>45383</v>
      </c>
      <c r="C33" s="52"/>
    </row>
    <row r="34" spans="1:3" ht="43.5" x14ac:dyDescent="0.35">
      <c r="A34" s="5" t="s">
        <v>135</v>
      </c>
      <c r="B34" s="52">
        <v>45404</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2">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45" zoomScale="85" zoomScaleNormal="85"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79" t="s">
        <v>28</v>
      </c>
      <c r="B1" s="79"/>
      <c r="C1" s="79"/>
    </row>
    <row r="2" spans="1:3" ht="15.75" customHeight="1" x14ac:dyDescent="0.35">
      <c r="A2" s="20" t="s">
        <v>29</v>
      </c>
      <c r="B2" s="69" t="s">
        <v>168</v>
      </c>
      <c r="C2" s="70"/>
    </row>
    <row r="3" spans="1:3" s="2" customFormat="1" x14ac:dyDescent="0.35">
      <c r="A3" s="5" t="s">
        <v>1</v>
      </c>
      <c r="B3" s="48" t="str">
        <f>'AUTOS  NOTA 322'!B2:C2</f>
        <v>2024030515 - EXP. 2024-3883</v>
      </c>
      <c r="C3" s="48"/>
    </row>
    <row r="4" spans="1:3" s="2" customFormat="1" x14ac:dyDescent="0.35">
      <c r="A4" s="5" t="s">
        <v>2</v>
      </c>
      <c r="B4" s="48" t="str">
        <f>'AUTOS  NOTA 322'!B3:C3</f>
        <v>SUPERINTENDENCIA FINANCIERA DE COLOMBIA</v>
      </c>
      <c r="C4" s="48"/>
    </row>
    <row r="5" spans="1:3" s="2" customFormat="1" x14ac:dyDescent="0.35">
      <c r="A5" s="5" t="s">
        <v>3</v>
      </c>
      <c r="B5" s="48" t="str">
        <f>'AUTOS  NOTA 322'!B4:C4</f>
        <v>ALLIANZ SEGUROS S.A.</v>
      </c>
      <c r="C5" s="48"/>
    </row>
    <row r="6" spans="1:3" s="2" customFormat="1" x14ac:dyDescent="0.35">
      <c r="A6" s="5" t="s">
        <v>4</v>
      </c>
      <c r="B6" s="48" t="str">
        <f>'AUTOS  NOTA 322'!B5:C5</f>
        <v>JUAN CARLOS ARISTIZABAL ZULUAGA</v>
      </c>
      <c r="C6" s="48"/>
    </row>
    <row r="7" spans="1:3" s="2" customFormat="1" x14ac:dyDescent="0.35">
      <c r="A7" s="5" t="s">
        <v>5</v>
      </c>
      <c r="B7" s="48" t="str">
        <f>'AUTOS  NOTA 322'!B6:C6</f>
        <v>DEMANDA DIRECTA</v>
      </c>
      <c r="C7" s="48"/>
    </row>
    <row r="8" spans="1:3" s="2" customFormat="1" x14ac:dyDescent="0.35">
      <c r="A8" s="31" t="s">
        <v>119</v>
      </c>
      <c r="B8" s="48" t="str">
        <f>'AUTOS  NOTA 322'!B7:C8</f>
        <v>N/A SUSTRACCIÓN - HURTO DE VEHICULO</v>
      </c>
      <c r="C8" s="48"/>
    </row>
    <row r="9" spans="1:3" x14ac:dyDescent="0.35">
      <c r="A9" s="20" t="s">
        <v>30</v>
      </c>
      <c r="B9" s="48" t="s">
        <v>165</v>
      </c>
      <c r="C9" s="48"/>
    </row>
    <row r="10" spans="1:3" x14ac:dyDescent="0.35">
      <c r="A10" s="20" t="s">
        <v>22</v>
      </c>
      <c r="B10" s="48" t="s">
        <v>131</v>
      </c>
      <c r="C10" s="48"/>
    </row>
    <row r="11" spans="1:3" x14ac:dyDescent="0.35">
      <c r="A11" s="20" t="s">
        <v>31</v>
      </c>
      <c r="B11" s="62">
        <v>85400000</v>
      </c>
      <c r="C11" s="63"/>
    </row>
    <row r="12" spans="1:3" x14ac:dyDescent="0.35">
      <c r="A12" s="20" t="s">
        <v>137</v>
      </c>
      <c r="B12" s="62">
        <v>1200000</v>
      </c>
      <c r="C12" s="63"/>
    </row>
    <row r="13" spans="1:3" x14ac:dyDescent="0.35">
      <c r="A13" s="20" t="s">
        <v>32</v>
      </c>
      <c r="B13" s="45" t="s">
        <v>94</v>
      </c>
      <c r="C13" s="46"/>
    </row>
    <row r="14" spans="1:3" x14ac:dyDescent="0.35">
      <c r="A14" s="20" t="s">
        <v>33</v>
      </c>
      <c r="B14" s="80" t="s">
        <v>167</v>
      </c>
      <c r="C14" s="48"/>
    </row>
    <row r="15" spans="1:3" x14ac:dyDescent="0.35">
      <c r="A15" s="20" t="s">
        <v>34</v>
      </c>
      <c r="B15" s="48" t="s">
        <v>35</v>
      </c>
      <c r="C15" s="48"/>
    </row>
    <row r="16" spans="1:3" x14ac:dyDescent="0.35">
      <c r="A16" s="20" t="s">
        <v>36</v>
      </c>
      <c r="B16" s="48" t="s">
        <v>35</v>
      </c>
      <c r="C16" s="48"/>
    </row>
    <row r="17" spans="1:3" x14ac:dyDescent="0.35">
      <c r="A17" s="66" t="s">
        <v>37</v>
      </c>
      <c r="B17" s="48"/>
      <c r="C17" s="48"/>
    </row>
    <row r="18" spans="1:3" x14ac:dyDescent="0.35">
      <c r="A18" s="67"/>
      <c r="B18" s="10" t="s">
        <v>39</v>
      </c>
      <c r="C18" s="10" t="s">
        <v>40</v>
      </c>
    </row>
    <row r="19" spans="1:3" x14ac:dyDescent="0.35">
      <c r="A19" s="67"/>
      <c r="B19" s="6" t="s">
        <v>144</v>
      </c>
      <c r="C19" s="6"/>
    </row>
    <row r="20" spans="1:3" x14ac:dyDescent="0.35">
      <c r="A20" s="67"/>
      <c r="B20" s="6"/>
      <c r="C20" s="6"/>
    </row>
    <row r="21" spans="1:3" x14ac:dyDescent="0.35">
      <c r="A21" s="68"/>
      <c r="B21" s="6"/>
      <c r="C21" s="6"/>
    </row>
    <row r="22" spans="1:3" x14ac:dyDescent="0.35">
      <c r="A22" s="20" t="s">
        <v>41</v>
      </c>
      <c r="B22" s="48"/>
      <c r="C22" s="48"/>
    </row>
    <row r="23" spans="1:3" x14ac:dyDescent="0.35">
      <c r="A23" s="20" t="s">
        <v>42</v>
      </c>
      <c r="B23" s="69"/>
      <c r="C23" s="70"/>
    </row>
    <row r="24" spans="1:3" x14ac:dyDescent="0.35">
      <c r="A24" s="20" t="s">
        <v>43</v>
      </c>
      <c r="B24" s="48" t="s">
        <v>97</v>
      </c>
      <c r="C24" s="48"/>
    </row>
    <row r="25" spans="1:3" x14ac:dyDescent="0.35">
      <c r="A25" s="20" t="s">
        <v>44</v>
      </c>
      <c r="B25" s="48"/>
      <c r="C25" s="48"/>
    </row>
    <row r="26" spans="1:3" x14ac:dyDescent="0.35">
      <c r="A26" s="20" t="s">
        <v>46</v>
      </c>
      <c r="B26" s="48"/>
      <c r="C26" s="48"/>
    </row>
    <row r="27" spans="1:3" x14ac:dyDescent="0.35">
      <c r="A27" s="19" t="s">
        <v>47</v>
      </c>
      <c r="B27" s="48"/>
      <c r="C27" s="48"/>
    </row>
    <row r="28" spans="1:3" x14ac:dyDescent="0.35">
      <c r="A28" s="71" t="s">
        <v>48</v>
      </c>
      <c r="B28" s="71"/>
      <c r="C28" s="71"/>
    </row>
    <row r="29" spans="1:3" x14ac:dyDescent="0.35">
      <c r="A29" s="64" t="s">
        <v>49</v>
      </c>
      <c r="B29" s="65"/>
      <c r="C29" s="11"/>
    </row>
    <row r="30" spans="1:3" x14ac:dyDescent="0.35">
      <c r="A30" s="64" t="s">
        <v>50</v>
      </c>
      <c r="B30" s="65"/>
      <c r="C30" s="11"/>
    </row>
    <row r="31" spans="1:3" x14ac:dyDescent="0.35">
      <c r="A31" s="64" t="s">
        <v>51</v>
      </c>
      <c r="B31" s="65"/>
      <c r="C31" s="12"/>
    </row>
    <row r="32" spans="1:3" x14ac:dyDescent="0.35">
      <c r="A32" s="64" t="s">
        <v>52</v>
      </c>
      <c r="B32" s="65"/>
      <c r="C32" s="11"/>
    </row>
    <row r="33" spans="1:3" x14ac:dyDescent="0.35">
      <c r="A33" s="64" t="s">
        <v>53</v>
      </c>
      <c r="B33" s="65"/>
      <c r="C33" s="11"/>
    </row>
    <row r="34" spans="1:3" x14ac:dyDescent="0.35">
      <c r="A34" s="64" t="s">
        <v>54</v>
      </c>
      <c r="B34" s="65"/>
      <c r="C34" s="13"/>
    </row>
    <row r="35" spans="1:3" x14ac:dyDescent="0.35">
      <c r="A35" s="60" t="s">
        <v>55</v>
      </c>
      <c r="B35" s="61"/>
      <c r="C35" s="14"/>
    </row>
    <row r="36" spans="1:3" x14ac:dyDescent="0.35">
      <c r="A36" s="60" t="s">
        <v>56</v>
      </c>
      <c r="B36" s="61"/>
      <c r="C36" s="15"/>
    </row>
    <row r="37" spans="1:3" x14ac:dyDescent="0.35">
      <c r="A37" s="72" t="s">
        <v>57</v>
      </c>
      <c r="B37" s="73"/>
      <c r="C37" s="15"/>
    </row>
    <row r="38" spans="1:3" x14ac:dyDescent="0.35">
      <c r="A38" s="74"/>
      <c r="B38" s="75"/>
      <c r="C38" s="15"/>
    </row>
    <row r="39" spans="1:3" x14ac:dyDescent="0.35">
      <c r="A39" s="76"/>
      <c r="B39" s="77"/>
      <c r="C39" s="15"/>
    </row>
    <row r="40" spans="1:3" x14ac:dyDescent="0.35">
      <c r="A40" s="78" t="s">
        <v>58</v>
      </c>
      <c r="B40" s="78"/>
      <c r="C40" s="78"/>
    </row>
    <row r="41" spans="1:3" x14ac:dyDescent="0.35">
      <c r="A41" s="17" t="s">
        <v>59</v>
      </c>
      <c r="B41" s="18"/>
      <c r="C41" s="15"/>
    </row>
    <row r="42" spans="1:3" x14ac:dyDescent="0.35">
      <c r="A42" s="60" t="s">
        <v>60</v>
      </c>
      <c r="B42" s="61"/>
      <c r="C42" s="15"/>
    </row>
    <row r="43" spans="1:3" x14ac:dyDescent="0.35">
      <c r="A43" s="60" t="s">
        <v>61</v>
      </c>
      <c r="B43" s="61"/>
      <c r="C43" s="15"/>
    </row>
    <row r="44" spans="1:3" x14ac:dyDescent="0.35">
      <c r="A44" s="17" t="s">
        <v>62</v>
      </c>
      <c r="B44" s="18"/>
      <c r="C44" s="15"/>
    </row>
    <row r="45" spans="1:3" x14ac:dyDescent="0.35">
      <c r="A45" s="17" t="s">
        <v>63</v>
      </c>
      <c r="B45" s="18"/>
      <c r="C45" s="15"/>
    </row>
    <row r="46" spans="1:3" x14ac:dyDescent="0.35">
      <c r="A46" s="60" t="s">
        <v>64</v>
      </c>
      <c r="B46" s="61"/>
      <c r="C46" s="15"/>
    </row>
    <row r="47" spans="1:3" x14ac:dyDescent="0.35">
      <c r="A47" s="17" t="s">
        <v>65</v>
      </c>
      <c r="B47" s="16"/>
      <c r="C47" s="15"/>
    </row>
    <row r="48" spans="1:3" x14ac:dyDescent="0.35">
      <c r="A48" s="60" t="s">
        <v>66</v>
      </c>
      <c r="B48" s="61"/>
      <c r="C48" s="15"/>
    </row>
    <row r="49" spans="1:3" x14ac:dyDescent="0.35">
      <c r="A49" s="60" t="s">
        <v>67</v>
      </c>
      <c r="B49" s="61"/>
      <c r="C49" s="15"/>
    </row>
    <row r="50" spans="1:3" x14ac:dyDescent="0.35">
      <c r="A50" s="60" t="s">
        <v>57</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0" zoomScale="85" zoomScaleNormal="85" workbookViewId="0">
      <selection activeCell="B44" sqref="B44:C44"/>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79" t="s">
        <v>68</v>
      </c>
      <c r="B1" s="79"/>
      <c r="C1" s="79"/>
    </row>
    <row r="2" spans="1:9" ht="15" customHeight="1" x14ac:dyDescent="0.35">
      <c r="A2" s="35" t="s">
        <v>29</v>
      </c>
      <c r="B2" s="84" t="str">
        <f>'AUTOS NOTA 321'!B2:C2</f>
        <v>SINIESTRO 126051538 - LEGIS APJ32334</v>
      </c>
      <c r="C2" s="85"/>
    </row>
    <row r="3" spans="1:9" x14ac:dyDescent="0.35">
      <c r="A3" s="36" t="s">
        <v>1</v>
      </c>
      <c r="B3" s="99" t="str">
        <f>'AUTOS  NOTA 322'!B2:C2</f>
        <v>2024030515 - EXP. 2024-3883</v>
      </c>
      <c r="C3" s="99"/>
    </row>
    <row r="4" spans="1:9" x14ac:dyDescent="0.35">
      <c r="A4" s="36" t="s">
        <v>2</v>
      </c>
      <c r="B4" s="99" t="str">
        <f>'AUTOS  NOTA 322'!B3:C3</f>
        <v>SUPERINTENDENCIA FINANCIERA DE COLOMBIA</v>
      </c>
      <c r="C4" s="99"/>
    </row>
    <row r="5" spans="1:9" x14ac:dyDescent="0.35">
      <c r="A5" s="36" t="s">
        <v>3</v>
      </c>
      <c r="B5" s="99" t="str">
        <f>'AUTOS  NOTA 322'!B4:C4</f>
        <v>ALLIANZ SEGUROS S.A.</v>
      </c>
      <c r="C5" s="99"/>
    </row>
    <row r="6" spans="1:9" ht="15" customHeight="1" x14ac:dyDescent="0.35">
      <c r="A6" s="36" t="s">
        <v>4</v>
      </c>
      <c r="B6" s="99" t="str">
        <f>'AUTOS  NOTA 322'!B5:C5</f>
        <v>JUAN CARLOS ARISTIZABAL ZULUAGA</v>
      </c>
      <c r="C6" s="99"/>
    </row>
    <row r="7" spans="1:9" x14ac:dyDescent="0.35">
      <c r="A7" s="36" t="s">
        <v>5</v>
      </c>
      <c r="B7" s="99" t="str">
        <f>'AUTOS  NOTA 322'!B6:C6</f>
        <v>DEMANDA DIRECTA</v>
      </c>
      <c r="C7" s="99"/>
    </row>
    <row r="8" spans="1:9" x14ac:dyDescent="0.35">
      <c r="A8" s="38" t="s">
        <v>119</v>
      </c>
      <c r="B8" s="99" t="str">
        <f>'AUTOS  NOTA 322'!B7:C8</f>
        <v>N/A SUSTRACCIÓN - HURTO DE VEHICULO</v>
      </c>
      <c r="C8" s="99"/>
    </row>
    <row r="9" spans="1:9" ht="29" x14ac:dyDescent="0.35">
      <c r="A9" s="36" t="s">
        <v>69</v>
      </c>
      <c r="B9" s="97">
        <f>SUM(C11,C12,C14,C15,C17)</f>
        <v>84700000</v>
      </c>
      <c r="C9" s="98"/>
    </row>
    <row r="10" spans="1:9" x14ac:dyDescent="0.35">
      <c r="A10" s="100" t="s">
        <v>70</v>
      </c>
      <c r="B10" s="89" t="s">
        <v>71</v>
      </c>
      <c r="C10" s="90"/>
    </row>
    <row r="11" spans="1:9" x14ac:dyDescent="0.35">
      <c r="A11" s="100"/>
      <c r="B11" s="37" t="s">
        <v>169</v>
      </c>
      <c r="C11" s="32">
        <v>84700000</v>
      </c>
    </row>
    <row r="12" spans="1:9" x14ac:dyDescent="0.35">
      <c r="A12" s="100"/>
      <c r="B12" s="37" t="s">
        <v>73</v>
      </c>
      <c r="C12" s="32"/>
    </row>
    <row r="13" spans="1:9" x14ac:dyDescent="0.35">
      <c r="A13" s="100"/>
      <c r="B13" s="89"/>
      <c r="C13" s="90"/>
    </row>
    <row r="14" spans="1:9" x14ac:dyDescent="0.35">
      <c r="A14" s="100"/>
      <c r="B14" s="37" t="s">
        <v>116</v>
      </c>
      <c r="C14" s="40"/>
    </row>
    <row r="15" spans="1:9" x14ac:dyDescent="0.35">
      <c r="A15" s="100"/>
      <c r="B15" s="37" t="s">
        <v>117</v>
      </c>
      <c r="C15" s="40"/>
      <c r="E15" t="s">
        <v>75</v>
      </c>
      <c r="F15" s="22">
        <v>0.7</v>
      </c>
    </row>
    <row r="16" spans="1:9" x14ac:dyDescent="0.35">
      <c r="A16" s="100"/>
      <c r="B16" s="89" t="s">
        <v>76</v>
      </c>
      <c r="C16" s="90"/>
      <c r="E16" t="s">
        <v>77</v>
      </c>
      <c r="F16" s="23">
        <v>0.3</v>
      </c>
      <c r="I16" s="25"/>
    </row>
    <row r="17" spans="1:9" x14ac:dyDescent="0.35">
      <c r="A17" s="100"/>
      <c r="B17" s="37"/>
      <c r="C17" s="41"/>
      <c r="F17" s="26"/>
      <c r="I17" s="25"/>
    </row>
    <row r="18" spans="1:9" ht="23.25" customHeight="1" x14ac:dyDescent="0.35">
      <c r="A18" s="39" t="s">
        <v>78</v>
      </c>
      <c r="B18" s="84" t="s">
        <v>77</v>
      </c>
      <c r="C18" s="85"/>
    </row>
    <row r="19" spans="1:9" ht="58" x14ac:dyDescent="0.35">
      <c r="A19" s="36" t="s">
        <v>80</v>
      </c>
      <c r="B19" s="91" t="s">
        <v>170</v>
      </c>
      <c r="C19" s="92"/>
    </row>
    <row r="20" spans="1:9" ht="15" customHeight="1" x14ac:dyDescent="0.35">
      <c r="A20" s="21" t="s">
        <v>81</v>
      </c>
      <c r="B20" s="86">
        <f>((C22+C23+C25+C26+C30+C28+C32+C34+C29+C33)-C37)*C36*C38</f>
        <v>107206507</v>
      </c>
      <c r="C20" s="86"/>
    </row>
    <row r="21" spans="1:9" x14ac:dyDescent="0.35">
      <c r="A21" s="7" t="s">
        <v>82</v>
      </c>
      <c r="B21" s="93" t="s">
        <v>71</v>
      </c>
      <c r="C21" s="94"/>
    </row>
    <row r="22" spans="1:9" x14ac:dyDescent="0.35">
      <c r="A22" s="95"/>
      <c r="B22" s="37" t="s">
        <v>72</v>
      </c>
      <c r="C22" s="32">
        <v>0</v>
      </c>
    </row>
    <row r="23" spans="1:9" x14ac:dyDescent="0.35">
      <c r="A23" s="96"/>
      <c r="B23" s="37" t="s">
        <v>73</v>
      </c>
      <c r="C23" s="32">
        <v>0</v>
      </c>
    </row>
    <row r="24" spans="1:9" x14ac:dyDescent="0.35">
      <c r="A24" s="96"/>
      <c r="B24" s="89" t="s">
        <v>74</v>
      </c>
      <c r="C24" s="90"/>
    </row>
    <row r="25" spans="1:9" x14ac:dyDescent="0.35">
      <c r="A25" s="96"/>
      <c r="B25" s="37" t="s">
        <v>116</v>
      </c>
      <c r="C25" s="32">
        <v>0</v>
      </c>
    </row>
    <row r="26" spans="1:9" ht="29" customHeight="1" x14ac:dyDescent="0.35">
      <c r="A26" s="96"/>
      <c r="B26" s="37" t="s">
        <v>118</v>
      </c>
      <c r="C26" s="32">
        <v>0</v>
      </c>
    </row>
    <row r="27" spans="1:9" x14ac:dyDescent="0.35">
      <c r="A27" s="96"/>
      <c r="B27" s="89" t="s">
        <v>148</v>
      </c>
      <c r="C27" s="90"/>
    </row>
    <row r="28" spans="1:9" x14ac:dyDescent="0.35">
      <c r="A28" s="96"/>
      <c r="B28" s="37" t="s">
        <v>156</v>
      </c>
      <c r="C28" s="32">
        <v>0</v>
      </c>
    </row>
    <row r="29" spans="1:9" x14ac:dyDescent="0.35">
      <c r="A29" s="96"/>
      <c r="B29" s="37" t="s">
        <v>72</v>
      </c>
      <c r="C29" s="32">
        <v>0</v>
      </c>
    </row>
    <row r="30" spans="1:9" x14ac:dyDescent="0.35">
      <c r="A30" s="96"/>
      <c r="B30" s="37" t="s">
        <v>73</v>
      </c>
      <c r="C30" s="32">
        <v>0</v>
      </c>
    </row>
    <row r="31" spans="1:9" x14ac:dyDescent="0.35">
      <c r="A31" s="96"/>
      <c r="B31" s="89" t="s">
        <v>149</v>
      </c>
      <c r="C31" s="90"/>
    </row>
    <row r="32" spans="1:9" x14ac:dyDescent="0.35">
      <c r="A32" s="96"/>
      <c r="B32" s="37" t="s">
        <v>131</v>
      </c>
      <c r="C32" s="32">
        <v>84700000</v>
      </c>
    </row>
    <row r="33" spans="1:3" x14ac:dyDescent="0.35">
      <c r="A33" s="96"/>
      <c r="B33" s="37" t="s">
        <v>171</v>
      </c>
      <c r="C33" s="32">
        <v>22506507</v>
      </c>
    </row>
    <row r="34" spans="1:3" x14ac:dyDescent="0.35">
      <c r="A34" s="96"/>
      <c r="B34" s="37" t="s">
        <v>73</v>
      </c>
      <c r="C34" s="32">
        <v>0</v>
      </c>
    </row>
    <row r="35" spans="1:3" x14ac:dyDescent="0.35">
      <c r="A35" s="96"/>
      <c r="B35" s="89" t="s">
        <v>136</v>
      </c>
      <c r="C35" s="90"/>
    </row>
    <row r="36" spans="1:3" x14ac:dyDescent="0.35">
      <c r="A36" s="96"/>
      <c r="B36" s="37" t="s">
        <v>152</v>
      </c>
      <c r="C36" s="33">
        <v>1</v>
      </c>
    </row>
    <row r="37" spans="1:3" x14ac:dyDescent="0.35">
      <c r="A37" s="96"/>
      <c r="B37" s="37" t="s">
        <v>137</v>
      </c>
      <c r="C37" s="34">
        <v>0</v>
      </c>
    </row>
    <row r="38" spans="1:3" x14ac:dyDescent="0.35">
      <c r="A38" s="96"/>
      <c r="B38" s="37" t="s">
        <v>155</v>
      </c>
      <c r="C38" s="33">
        <v>1</v>
      </c>
    </row>
    <row r="39" spans="1:3" x14ac:dyDescent="0.35">
      <c r="A39" s="24" t="s">
        <v>83</v>
      </c>
      <c r="B39" s="86">
        <f>IFERROR(B20*(VLOOKUP(B18,E15:F17,2,0)),16666)</f>
        <v>32161952.099999998</v>
      </c>
      <c r="C39" s="86"/>
    </row>
    <row r="40" spans="1:3" ht="93" customHeight="1" x14ac:dyDescent="0.35">
      <c r="A40" s="36" t="s">
        <v>150</v>
      </c>
      <c r="B40" s="87" t="s">
        <v>172</v>
      </c>
      <c r="C40" s="88"/>
    </row>
    <row r="41" spans="1:3" ht="211.5" customHeight="1" x14ac:dyDescent="0.35">
      <c r="A41" s="36" t="s">
        <v>84</v>
      </c>
      <c r="B41" s="82" t="s">
        <v>173</v>
      </c>
      <c r="C41" s="83"/>
    </row>
    <row r="42" spans="1:3" ht="26" customHeight="1" x14ac:dyDescent="0.35">
      <c r="A42" s="43" t="s">
        <v>141</v>
      </c>
      <c r="B42" s="43"/>
      <c r="C42" s="43"/>
    </row>
    <row r="43" spans="1:3" x14ac:dyDescent="0.35">
      <c r="A43" s="42" t="s">
        <v>142</v>
      </c>
      <c r="B43" s="81" t="s">
        <v>174</v>
      </c>
      <c r="C43" s="81"/>
    </row>
    <row r="44" spans="1:3" ht="41" customHeight="1" x14ac:dyDescent="0.35">
      <c r="A44" s="42" t="s">
        <v>140</v>
      </c>
      <c r="B44" s="81" t="s">
        <v>175</v>
      </c>
      <c r="C44" s="81"/>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9" t="s">
        <v>85</v>
      </c>
      <c r="B1" s="79"/>
      <c r="C1" s="79"/>
    </row>
    <row r="2" spans="1:3" x14ac:dyDescent="0.35">
      <c r="A2" s="20" t="s">
        <v>29</v>
      </c>
      <c r="B2" s="69" t="str">
        <f>'AUTOS NOTA 324'!B2:C2</f>
        <v>SINIESTRO 126051538 - LEGIS APJ32334</v>
      </c>
      <c r="C2" s="70"/>
    </row>
    <row r="3" spans="1:3" x14ac:dyDescent="0.35">
      <c r="A3" s="5" t="s">
        <v>1</v>
      </c>
      <c r="B3" s="48" t="str">
        <f>'AUTOS  NOTA 322'!B2:C2</f>
        <v>2024030515 - EXP. 2024-3883</v>
      </c>
      <c r="C3" s="48"/>
    </row>
    <row r="4" spans="1:3" x14ac:dyDescent="0.35">
      <c r="A4" s="5" t="s">
        <v>2</v>
      </c>
      <c r="B4" s="48" t="str">
        <f>'AUTOS  NOTA 322'!B3:C3</f>
        <v>SUPERINTENDENCIA FINANCIERA DE COLOMBIA</v>
      </c>
      <c r="C4" s="48"/>
    </row>
    <row r="5" spans="1:3" x14ac:dyDescent="0.35">
      <c r="A5" s="5" t="s">
        <v>3</v>
      </c>
      <c r="B5" s="48" t="str">
        <f>'AUTOS  NOTA 322'!B4:C4</f>
        <v>ALLIANZ SEGUROS S.A.</v>
      </c>
      <c r="C5" s="48"/>
    </row>
    <row r="6" spans="1:3" ht="15" customHeight="1" x14ac:dyDescent="0.35">
      <c r="A6" s="5" t="s">
        <v>4</v>
      </c>
      <c r="B6" s="48" t="str">
        <f>'AUTOS  NOTA 322'!B5:C5</f>
        <v>JUAN CARLOS ARISTIZABAL ZULUAGA</v>
      </c>
      <c r="C6" s="48"/>
    </row>
    <row r="7" spans="1:3" ht="15" customHeight="1" x14ac:dyDescent="0.35">
      <c r="A7" s="5" t="s">
        <v>5</v>
      </c>
      <c r="B7" s="48" t="str">
        <f>'AUTOS  NOTA 322'!B6:C6</f>
        <v>DEMANDA DIRECTA</v>
      </c>
      <c r="C7" s="48"/>
    </row>
    <row r="8" spans="1:3" ht="15" customHeight="1" x14ac:dyDescent="0.35">
      <c r="A8" s="31" t="s">
        <v>119</v>
      </c>
      <c r="B8" s="48" t="str">
        <f>'AUTOS  NOTA 322'!B7:C8</f>
        <v>N/A SUSTRACCIÓN - HURTO DE VEHICULO</v>
      </c>
      <c r="C8" s="48"/>
    </row>
    <row r="9" spans="1:3" ht="19" customHeight="1" x14ac:dyDescent="0.35">
      <c r="A9" s="5" t="s">
        <v>120</v>
      </c>
      <c r="B9" s="48"/>
      <c r="C9" s="48"/>
    </row>
    <row r="10" spans="1:3" x14ac:dyDescent="0.35">
      <c r="A10" s="7" t="s">
        <v>82</v>
      </c>
      <c r="B10" s="103">
        <f>'AUTOS NOTA 324'!B20:C20</f>
        <v>107206507</v>
      </c>
      <c r="C10" s="103"/>
    </row>
    <row r="11" spans="1:3" x14ac:dyDescent="0.35">
      <c r="A11" s="7" t="s">
        <v>139</v>
      </c>
      <c r="B11" s="104">
        <f>'AUTOS NOTA 324'!B39:C39</f>
        <v>32161952.099999998</v>
      </c>
      <c r="C11" s="48"/>
    </row>
    <row r="12" spans="1:3" ht="29" x14ac:dyDescent="0.35">
      <c r="A12" s="7" t="s">
        <v>86</v>
      </c>
      <c r="B12" s="101"/>
      <c r="C12" s="102"/>
    </row>
    <row r="13" spans="1:3" ht="43.5" x14ac:dyDescent="0.35">
      <c r="A13" s="5" t="s">
        <v>87</v>
      </c>
      <c r="B13" s="48"/>
      <c r="C13" s="48"/>
    </row>
    <row r="14" spans="1:3" ht="43.5" x14ac:dyDescent="0.35">
      <c r="A14" s="5" t="s">
        <v>88</v>
      </c>
      <c r="B14" s="48"/>
      <c r="C14" s="48"/>
    </row>
    <row r="15" spans="1:3" x14ac:dyDescent="0.35">
      <c r="A15" s="5" t="s">
        <v>89</v>
      </c>
      <c r="B15" s="6"/>
      <c r="C15" s="6"/>
    </row>
    <row r="16" spans="1:3" x14ac:dyDescent="0.35">
      <c r="A16" s="7" t="s">
        <v>90</v>
      </c>
      <c r="B16" s="48"/>
      <c r="C16" s="48"/>
    </row>
    <row r="17" spans="1:3" x14ac:dyDescent="0.35">
      <c r="A17" s="6" t="s">
        <v>91</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154</v>
      </c>
    </row>
    <row r="7" spans="1:15" x14ac:dyDescent="0.35">
      <c r="E7" s="1" t="s">
        <v>114</v>
      </c>
      <c r="I7" t="s">
        <v>146</v>
      </c>
      <c r="L7" s="30" t="s">
        <v>127</v>
      </c>
    </row>
    <row r="8" spans="1:15" x14ac:dyDescent="0.35">
      <c r="E8" s="1" t="s">
        <v>115</v>
      </c>
      <c r="L8" s="30" t="s">
        <v>148</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2024-04-25T23:38:30Z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