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mc:AlternateContent xmlns:mc="http://schemas.openxmlformats.org/markup-compatibility/2006">
    <mc:Choice Requires="x15">
      <x15ac:absPath xmlns:x15ac="http://schemas.microsoft.com/office/spreadsheetml/2010/11/ac" url="https://allianzms-my.sharepoint.com/personal/yuli_cupasachoa_allianz_co/Documents/OUTSORCINGS/RESTO DEL PAIS/DR GUSTAVO HERRERA/Fabian Andrés Henao Villamil y/"/>
    </mc:Choice>
  </mc:AlternateContent>
  <xr:revisionPtr revIDLastSave="0" documentId="8_{6FFD369C-6E54-4485-AA6B-2F57952BF951}" xr6:coauthVersionLast="47" xr6:coauthVersionMax="47" xr10:uidLastSave="{00000000-0000-0000-0000-000000000000}"/>
  <bookViews>
    <workbookView xWindow="-120" yWindow="-120" windowWidth="19440" windowHeight="14880" activeTab="2" xr2:uid="{00000000-000D-0000-FFFF-FFFF00000000}"/>
  </bookViews>
  <sheets>
    <sheet name="AUTOS  NOTA 322" sheetId="1" r:id="rId1"/>
    <sheet name="AUTOS NOTA 321" sheetId="7" r:id="rId2"/>
    <sheet name="AUTOS NOTA 324" sheetId="8" r:id="rId3"/>
    <sheet name="TASACION " sheetId="10" state="hidden" r:id="rId4"/>
    <sheet name="AUTOS NOTA 325" sheetId="9" r:id="rId5"/>
    <sheet name="Hoja2" sheetId="6" state="hidden" r:id="rId6"/>
  </sheets>
  <externalReferences>
    <externalReference r:id="rId7"/>
  </externalReferences>
  <definedNames>
    <definedName name="Posición">[1]Hoja1!$S$3:$S$4</definedName>
    <definedName name="Probabilidad">[1]Parametros!$A$3:$A$5</definedName>
  </definedNames>
  <calcPr calcId="191028"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0" i="8" l="1"/>
  <c r="B39" i="8"/>
  <c r="B10" i="9"/>
  <c r="B2" i="8"/>
  <c r="B2" i="9"/>
  <c r="B8" i="9"/>
  <c r="B7" i="9"/>
  <c r="B6" i="9"/>
  <c r="B5" i="9"/>
  <c r="B4" i="9"/>
  <c r="B3" i="9"/>
  <c r="B8" i="8"/>
  <c r="B7" i="8"/>
  <c r="B6" i="8"/>
  <c r="B5" i="8"/>
  <c r="B4" i="8"/>
  <c r="B3" i="8"/>
  <c r="B8" i="7"/>
  <c r="B4" i="7"/>
  <c r="B5" i="7"/>
  <c r="B6" i="7"/>
  <c r="B7" i="7"/>
  <c r="B3" i="7"/>
  <c r="B9" i="8"/>
  <c r="B11" i="9"/>
</calcChain>
</file>

<file path=xl/sharedStrings.xml><?xml version="1.0" encoding="utf-8"?>
<sst xmlns="http://schemas.openxmlformats.org/spreadsheetml/2006/main" count="244" uniqueCount="184">
  <si>
    <t>SOLICITUD DE ANTECEDENTES -ABOGADO EXTERNO-</t>
  </si>
  <si>
    <t>Radicado(23 digitos)</t>
  </si>
  <si>
    <t>Juzgado</t>
  </si>
  <si>
    <t>Demandado</t>
  </si>
  <si>
    <t xml:space="preserve">Demandante </t>
  </si>
  <si>
    <t>Tipo de vinculacion compañía</t>
  </si>
  <si>
    <t xml:space="preserve">Tipo de perjucio </t>
  </si>
  <si>
    <t xml:space="preserve">Domicilio </t>
  </si>
  <si>
    <t xml:space="preserve">Telefono </t>
  </si>
  <si>
    <t>Correo electronico</t>
  </si>
  <si>
    <t xml:space="preserve">Estado Civil </t>
  </si>
  <si>
    <t xml:space="preserve">Fecha de nacimiento </t>
  </si>
  <si>
    <t xml:space="preserve">Fecha de defuncion </t>
  </si>
  <si>
    <t xml:space="preserve">Situcion Laboral </t>
  </si>
  <si>
    <t xml:space="preserve">Ocupado-trabajador cuenta ajena </t>
  </si>
  <si>
    <t xml:space="preserve">Profesion </t>
  </si>
  <si>
    <t xml:space="preserve">Ingresos Netos </t>
  </si>
  <si>
    <t xml:space="preserve">Condicion </t>
  </si>
  <si>
    <t xml:space="preserve">Motociclista </t>
  </si>
  <si>
    <t>Fecha de los hechos</t>
  </si>
  <si>
    <t>Fecha de solicitud audiencia prejudicial</t>
  </si>
  <si>
    <t>Fecha de audiencia prejudicial</t>
  </si>
  <si>
    <t>AMPARO A AFECTAR</t>
  </si>
  <si>
    <t>Asegurado</t>
  </si>
  <si>
    <t>Nit Asegurado</t>
  </si>
  <si>
    <t>Placa vehículo asegurado (si aplica)</t>
  </si>
  <si>
    <t>Fecha de asignación</t>
  </si>
  <si>
    <t>Fecha de notificación</t>
  </si>
  <si>
    <t>REMISION DE ANTECEDENTES - ABOGADO INTERNO-</t>
  </si>
  <si>
    <t>SINIESTRO - APLICATIVO</t>
  </si>
  <si>
    <t>PÓLIZA</t>
  </si>
  <si>
    <t>VALOR ASEGURADO</t>
  </si>
  <si>
    <t>MODALIDAD</t>
  </si>
  <si>
    <t xml:space="preserve">VIGENCIA </t>
  </si>
  <si>
    <t xml:space="preserve">SINIESTRO DENTRO DE LA VIGENCIA? </t>
  </si>
  <si>
    <t>SI</t>
  </si>
  <si>
    <t>CARTERA A DÍA</t>
  </si>
  <si>
    <t>COASEGURO</t>
  </si>
  <si>
    <t>PROPIO</t>
  </si>
  <si>
    <t xml:space="preserve">ASEGURADORAS  </t>
  </si>
  <si>
    <t xml:space="preserve">% DE PARTICIPACION </t>
  </si>
  <si>
    <t>REASEGURO- SUPERA LOS $500M-</t>
  </si>
  <si>
    <t>LARGE GLOSSES</t>
  </si>
  <si>
    <t>MOTIVO DE LA DEMANDA</t>
  </si>
  <si>
    <t xml:space="preserve">OFRECIENTO AUTOS </t>
  </si>
  <si>
    <t>NO</t>
  </si>
  <si>
    <t>OFRECIENTO VALOR</t>
  </si>
  <si>
    <t xml:space="preserve">RECOSTRUCCION ACCIDENTE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</si>
  <si>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</si>
  <si>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</si>
  <si>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</si>
  <si>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</si>
  <si>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</si>
  <si>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</si>
  <si>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Ausencia de prueba del hecho generador de responsabilidad.</t>
  </si>
  <si>
    <t>• Aplicación de la limitación de responsabilidad por razón del deducible a cargo del asegurado.</t>
  </si>
  <si>
    <t>• Exclusiones  de confomidad a la Póliza</t>
  </si>
  <si>
    <t>Otras</t>
  </si>
  <si>
    <t>OBJECION -Marque con una (x)</t>
  </si>
  <si>
    <t>No prueba de responsabilidad.</t>
  </si>
  <si>
    <t>Fuerza mayor y caso fortuito.</t>
  </si>
  <si>
    <t>Culpa exclusiva de un tercero.</t>
  </si>
  <si>
    <t>Culpa exclusiva de la víctima</t>
  </si>
  <si>
    <t>Exclusiones de póliza</t>
  </si>
  <si>
    <t>Vehículo no asegurado</t>
  </si>
  <si>
    <t>Interes asegurable</t>
  </si>
  <si>
    <t>Prescripción de las acciones derivadas del contrato de seguros</t>
  </si>
  <si>
    <t>Infraseguro</t>
  </si>
  <si>
    <t>INFORME INICIAL-ABOGADO EXTERNO-</t>
  </si>
  <si>
    <t>Valor de las pretensiones totales de la demanda (en pesos no en SMMLV)</t>
  </si>
  <si>
    <t>Perjuicios reclamados  (en pesos no en SMMLV)</t>
  </si>
  <si>
    <t>Patrimoniales</t>
  </si>
  <si>
    <t>Lucro Cesante</t>
  </si>
  <si>
    <t>Daño Emergente</t>
  </si>
  <si>
    <t>Extrapatrimoniales</t>
  </si>
  <si>
    <t>PROBABLE</t>
  </si>
  <si>
    <t>DAÑOS MATERIALES</t>
  </si>
  <si>
    <t>EVENTUAL</t>
  </si>
  <si>
    <t>Clasificación Contingencia</t>
  </si>
  <si>
    <t>REMOTO</t>
  </si>
  <si>
    <t>Concepto del Abogado sobre la Contingencia:(Se debe indicar las razones por las cuales se considera que el proceso es Eventual Remoto o Probable.)</t>
  </si>
  <si>
    <t>Valor Contingencia: ( en pesos). Cuanto vale perder o negociar el caso por un valor que debe estar dentro del valor asegurado( con criterios jurisprudenciales)</t>
  </si>
  <si>
    <t>VALOR CONTINGENCIA</t>
  </si>
  <si>
    <t>Reserva propuesta</t>
  </si>
  <si>
    <t>Defensa de la Aseguradora: (Enumerar y enunciar las excepciones propuestas demanda y/o llamamiento )</t>
  </si>
  <si>
    <t>INFORME ABOGADO INTERNO</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</si>
  <si>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</si>
  <si>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</si>
  <si>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</si>
  <si>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</si>
  <si>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</si>
  <si>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</si>
  <si>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CLASE DE REASEGURO</t>
  </si>
  <si>
    <t>Acompañante motorista</t>
  </si>
  <si>
    <t>OCURRENCIA</t>
  </si>
  <si>
    <t>CEDIDO</t>
  </si>
  <si>
    <t>FACULTATIVO</t>
  </si>
  <si>
    <t xml:space="preserve">Objetado por la Compañía </t>
  </si>
  <si>
    <t xml:space="preserve">Ciclista </t>
  </si>
  <si>
    <t>CLAIMS MADE</t>
  </si>
  <si>
    <t>ACEPTADO</t>
  </si>
  <si>
    <t>AUTOMATICO</t>
  </si>
  <si>
    <t>Pretensiones elevadas- reclamación Compañía</t>
  </si>
  <si>
    <t>Ocupado - Autonomo</t>
  </si>
  <si>
    <t>Cliclista vehículo</t>
  </si>
  <si>
    <t>SUNSET</t>
  </si>
  <si>
    <t>Ofrecimiento muy bajo-reclamación Compañía</t>
  </si>
  <si>
    <t xml:space="preserve">Tareas del hogar </t>
  </si>
  <si>
    <t>DESCUBREMIENTO</t>
  </si>
  <si>
    <t xml:space="preserve">Nuevos reclamantes </t>
  </si>
  <si>
    <t>Pendiente acceder al mercado laboral -pedir a nino</t>
  </si>
  <si>
    <t>Ocupante vehículo</t>
  </si>
  <si>
    <t>Respuesta extemporanea</t>
  </si>
  <si>
    <t>Pasajero servicio publico</t>
  </si>
  <si>
    <t xml:space="preserve">Sin reclamación previa </t>
  </si>
  <si>
    <t xml:space="preserve">Vida/RC medica- aviso de siniestro sin tramite </t>
  </si>
  <si>
    <t>Daño moral</t>
  </si>
  <si>
    <t>Daño a la salud</t>
  </si>
  <si>
    <t>INTERVINIENTE</t>
  </si>
  <si>
    <t>CONTINGENCIA</t>
  </si>
  <si>
    <t>LLAMADA EN GARANTIA</t>
  </si>
  <si>
    <t>DEMANDA DIRECTA</t>
  </si>
  <si>
    <t>RCE HOMICIDIO</t>
  </si>
  <si>
    <t>RCE HOMICIDIO-LESION</t>
  </si>
  <si>
    <t>RCE + DAÑOS MATERIALES</t>
  </si>
  <si>
    <t>RCC HOMICIDIO</t>
  </si>
  <si>
    <t>RCC HOMICIDIO-LESION</t>
  </si>
  <si>
    <t>PERDIDA PARCIAL DAÑOS</t>
  </si>
  <si>
    <t>PÉRDIDA PARCIAL HURTO</t>
  </si>
  <si>
    <t>PÉRDIDA TOTAL DAÑOS</t>
  </si>
  <si>
    <t>SUSTRACCIÓN TOTAL</t>
  </si>
  <si>
    <t xml:space="preserve">Numero de identificacion </t>
  </si>
  <si>
    <t>Numero de Lesionados y/o fallecidos  según IPAT</t>
  </si>
  <si>
    <t>No. Póliza vinculada</t>
  </si>
  <si>
    <r>
      <t xml:space="preserve">Fecha de contestacion 
*Recomendación: </t>
    </r>
    <r>
      <rPr>
        <sz val="11"/>
        <color theme="1"/>
        <rFont val="Calibri"/>
        <family val="2"/>
        <scheme val="minor"/>
      </rPr>
      <t>Fecha máxima para contestar la demanda acorde a lo estiúlado en la norma.</t>
    </r>
  </si>
  <si>
    <t>OTROS</t>
  </si>
  <si>
    <t>DEDUCIBLE</t>
  </si>
  <si>
    <t>INTERVINIENTE -Nombre de lesionado o muerto (s) del proceso</t>
  </si>
  <si>
    <t>Reserva CIA</t>
  </si>
  <si>
    <t xml:space="preserve">COMENTARIOS </t>
  </si>
  <si>
    <t xml:space="preserve">VISTO BUENO ABOGADO INTERNO </t>
  </si>
  <si>
    <t>VISTO BUENO ABOGADO INTERNO?</t>
  </si>
  <si>
    <t xml:space="preserve">SI </t>
  </si>
  <si>
    <t>ALLIANZ</t>
  </si>
  <si>
    <t xml:space="preserve">Edad al momento del siniestro </t>
  </si>
  <si>
    <t>Peaton</t>
  </si>
  <si>
    <r>
      <t>Breve resumen de los hechos
*Recomendaciones:</t>
    </r>
    <r>
      <rPr>
        <sz val="11"/>
        <color theme="1"/>
        <rFont val="Calibri"/>
        <family val="2"/>
        <scheme val="minor"/>
      </rPr>
      <t xml:space="preserve"> Establecer las circunstancias de tiempo, modo y lugar, fecha del siniestro, placa del vh asegurado y terceros afectados, nombres de los lesionados (pcl-entidad que emite la pcl- días de incapacidad, lesiones) y muertos. Dentro del material probatorio identificar el grado de responsabilidad (IPAT, fallo contravencional). Procure no transcribir los hechos de la demanda, este espacio tiene como finalidad mostrar un panorama de los hechos.</t>
    </r>
  </si>
  <si>
    <t>RCE DAÑOS MATERIALES</t>
  </si>
  <si>
    <t>DAÑOS VEHICULO ASEGURADO</t>
  </si>
  <si>
    <t>Observaciones sobre el valor de la contingencia: (Se debe explicar como se aterrizaron las pretensiones.) si el caso es de daños indicar el valor comercial del vh</t>
  </si>
  <si>
    <t>NO APLICA</t>
  </si>
  <si>
    <t>COASEGURO RETENCION ALLIANZ (%)</t>
  </si>
  <si>
    <t xml:space="preserve">RCE LESIONES </t>
  </si>
  <si>
    <t>RCC LESIONES</t>
  </si>
  <si>
    <t>CONCURRENCIA</t>
  </si>
  <si>
    <r>
      <t xml:space="preserve">INDIQUE LA PLACA- </t>
    </r>
    <r>
      <rPr>
        <sz val="11"/>
        <color rgb="FFFF0000"/>
        <rFont val="Calibri"/>
        <family val="2"/>
        <scheme val="minor"/>
      </rPr>
      <t>SUSTITUYA</t>
    </r>
  </si>
  <si>
    <t>CIVIL DEL CIRCUITO DE CHAPARRAL - TOLIMA</t>
  </si>
  <si>
    <t>73168-31-03-001-2024-00005-00</t>
  </si>
  <si>
    <t>JAMILTON TAFUR PALOMINO; HOLMAN EDUARDO RINCON SANCHEZ; ALLIANZ SEGUROS S.A.</t>
  </si>
  <si>
    <t>FABIAN ANDRES HENAO VILLAMIL</t>
  </si>
  <si>
    <t>Calle 6 Bis No. 90A - 49 Parques El Tintal, Sur de la ciudad de Bogotá D.C.</t>
  </si>
  <si>
    <t>fabianhevi598@outlook.com</t>
  </si>
  <si>
    <t>01 DE ENERO DE 2017</t>
  </si>
  <si>
    <t>22 años</t>
  </si>
  <si>
    <t>No aplica - Lesiones</t>
  </si>
  <si>
    <t xml:space="preserve">1. El día 01 de enero de 2017, el señor Fabian Andrés Henao se movilizaba en calidad de conductor de la motocicleta de placas LMF-28C por la vía que conduce del Municipio de Planadas hacia la ciudad de Bogotá, a la altura de la Vereda Coloradas, en el sector Vuelta la Vilocha cuando se presentó el accidente de tránsito con el vehículo de placas KCW-466 conducido por el señor JAMILTON TAFUR PALOMINO, quien presuntamente tomó la curva con exceso de velocidad, colisionandolo y posteriormente dándose a la huida, dejando su placa incrustada en la motocicleta.
2. Al lugar de los hechos se hizo presente el Investigador de Campo de la PONAL, Grupo de Policia Judicial UNMUN PLANADAS.
3. Como consecuencia del accidente, el señor Fabian Andrés Henao presentó FRACTURA DE LA DIAFASIS DEL FEMUR DERECHO, que conllevó a que fuera necesaria una reducción abierta de la fractura con fijación interna y osteosintesis.
4. El señor Henao fue valorado por la Junta Regional de Calificación de Invalidez de Bogotá y se le dictaminó una PCL del 13,80%.
5. Para la fecha del accidente de tránsito el señor Fabian Andrés Henao se desempeñaba como asesor comercial de productos de tecnología devengando un salario de $737.717. 
6. El día 08 de abril de 2019, el demandante radicó reclamación ante ALLIANZ SEGUROS S.A., sobre la cual la compañía aseguradora dio respuesta el 07 de mayo de 2019, objetando la reclamación.
</t>
  </si>
  <si>
    <t>KCW-466</t>
  </si>
  <si>
    <t>01 de agosto de 1994</t>
  </si>
  <si>
    <t>Soltero</t>
  </si>
  <si>
    <t>No reporta</t>
  </si>
  <si>
    <t>No aplica</t>
  </si>
  <si>
    <t>HOLMAN EDUARDO RINCON SANCHEZ</t>
  </si>
  <si>
    <t>04 de marzo de 2024</t>
  </si>
  <si>
    <t>15 de abril de 2024</t>
  </si>
  <si>
    <t>15 de mayo de 2024</t>
  </si>
  <si>
    <t>APJ32353- 053129407</t>
  </si>
  <si>
    <t>21935476/547</t>
  </si>
  <si>
    <t>l 02/12/2016 hasta las 24:00 horas del
01/12/2017.</t>
  </si>
  <si>
    <t>FABIAN ANDRES HENAO VILLAMIL (VÍCTIMA DIRECTA); JUAN CARLOS HENAO ECHEVERRY (PADRE); MARTHA VILLAMIL MANCERA(MADRE); JORGE IVAN HENAO VILLAMIL(HERMANO)</t>
  </si>
  <si>
    <t>Daño a la vida en relación</t>
  </si>
  <si>
    <t>Como liquidación objetiva de perjuicios se llegó a $163.153.092. Lo anterior, con base en los siguientes fundamentos jurídicos: 
1. Perjuicios morales: Se tomó como daño moral, el valor total de $52.500.000, discriminado así, la suma de $15.000.000 para la víctima directa, el señor FABIAN ANDRES HENAO VILLAMIL; $15.000.000 para la señora MARTHA VILLAMIL MANCERA, en su calidad de madre de la víctima; $15.000.000 para el señor JUAN CARLOS HENAO ECHEVERRY, en calidad de padre, y la suma de $7.500.000 para el señor JORGE IVAN HENAO VILLAMIL, hermano de la víctima.  Este valor se fijó teniendo en cuenta que la jurisprudencia de la Corte Suprema de Justicia (Sentencia del 23/05/2018, MP: Aroldo Wilson Quiroz) ha establecido que en caso de daños permanentes con comprobada trascendencia en la vida de la víctima constituyen fundamento para el reconocimiento de esta tipología de daño, así como de acuerdo con el Dictamen de Determinación de Origen y/o Pérdida de capacidad Laboral y Ocupacional de la Junta Regional de Calificación de Invalidez de Bogotá y Cundinamarca, a través de la cual se determinó una calificación PCL estimada según valoración documental del 13.80% con fecha de estructuración el 01 de enero de 2017 (fecha del accidente). 
2. Daño a la vida en relación: Se tomó como daño a la vida en relación la suma de $52.500.000, discriminado así, la suma de $15.000.000 para la víctima directa, el señor FABIAN ANDRES HENAO VILLAMIL; $15.000.000 para la señora MARTHA VILLAMIL MANCERA, en su calidad de madre de la víctima; $15.000.000 para el señor JUAN CARLOS HENAO ECHEVERRY, en calidad de padre, y la suma de $7.500.000 para el señor JORGE IVAN HENAO VILLAMIL, hermano de la víctima, teniendo en cuenta el Dictamen de Determinación de Origen y/o Pérdida de capacidad Laboral y Ocupacional de la Junta Regional de Calificación de Invalidez de Bogotá y Cundinamarca, a través de la cual se determinó una calificación PCL estimada según valoración documental del 13.80% con fecha de estructuración el 01 de enero de 2017 (fecha del accidente).  En aplicación del criterio de proporcionalidad de acuerdo con lo expuesto y en atención al criterio jurisprudencial de la Corte Suprema de Justicia (Sentencia del 12/11/2019, Rad: 73001-31-03-002-2009-00114-01), en la que se ha cuantificado el daño a la vida en relación en 50 S.M.M.L.V.  cuando se presentan lesiones que superan el 50 % de pérdida de capacidad laboral.
3. Daño emergente: Por este concepto, de la revisión probatoria documental arrimada al proceso, es posible identificar que en lo que se a la suma pretendida por el extremo actor, concerniente a los rubros que alega el extremo demandante, no se reconocen, en el entendido que no fue soportado suficientemente a través de elementos probatorios y aquellos en lo que pretenden fundarse corresponden a cotizaciones.
4. Lucro cesante: Siguiendo los criterios jurisprudenciales de la Corte Suprema de Justicia se tendrá en cuenta la suma de 1 SMLMV a la fecha del accidente ($737.717), para el cálculo del lucro cesante, de la siguiente manera: (i) Teniendo presente la PCL calculada en un 13,80%, el monto total de $58.153.092, correspondiente al lucro consolidado ($20.870.956,58). y el lucro cesante futuro ($37.282.135,62). 
5. Frente al deducible, para el caso que nos ocupa no aplica deducible frente al amparo de RCE.</t>
  </si>
  <si>
    <t xml:space="preserve">1. ARGUMENTOS DE DEFENSA FRENTE A LA CONTESTACIÓN DE LA DEMANDA:
1.1. INEXISTENCIA DE RESPONSABILIDAD A CARGO DE LOS DEMANDADOS POR LA FALTA DE PRUEBA  DEL NEXO CAUSAL.
1.2. ANULACIÓN DE LA PRESUNCIÓN DE CULPA ANTE LA CONCURRENCIA DE ACTIVIDADES PELIGROSAS. 
1.3. IMPROCEDENCIA DEL RECONOCIMIENTO DEL DAÑO MORAL POR TASACIÓN EXORBITANTE DEL PERJUICIO.
1.4. IMPROCEDENCIA DEL RECONOCIMIENTO Y FALTA DE PRUEBA DEL DAÑO EMERGENTE
1.5. IMPROCEDENCIA DEL RECONOCIMIENTO DE LUCRO CESANTE
1.6. TASACIÓN EXORBITANTE DEL DAÑO A LA VIDA EN RELACIÓN E IMPROCEDENCIA DEL RECONOCIMIENTO DE ESTE EN FAVOR DE JUAN CARLOS HENAO ECHEVERRY (PADRE); MARTHA VILLAMIL MANCERA(MADRE); JORGE IVAN HENAO VILLAMIL(HERMANO).
1.7.  PRESCRIPCIÓN EXTRAORDINARIA DE LA ACCIÓN DERIVADA DEL CONTRATO DE SEGURO.
1.8. INEXISTENCIA DE OBLIGACIÓN INDEMNIZATORIA POR CUANTO NO SE HA REALIZADO EL RIESGO ASEGURADO EN LA PÓLIZA DE SEGURO – ARTÍCULO 1077 DEL CÓDIGO DE COMERCIO
1.9. RIESGOS EXPRESAMENTE EXCLUIDOS EN LA PÓLIZA DE SEGURO DE AUTOMÓVILES INDIVIDUAL LIVIANOS PARTICULARES No. 022782227/0
1.10. CARÁCTER MERAMENTE INDEMNIZATORIO QUE REVISTEN LOS CONTRATOS DE SEGUROS.
1.11. EN CUALQUIER CASO, DE NINGUNA FORMA SE PODRÁ EXCEDER EL LÍMITE DEL VALOR ASEGURADO.
1.12. DISPONIBILIDAD DE LA SUMA ASEGURADA
1.13. GENÉRICA O INNOMINADA
</t>
  </si>
  <si>
    <t>La contingencia se califica como EVENTUAL, toda vez que dependerá del debate procesal la acreditación de la responsabilidad en cabeza del extremo asegurado, carga que hasta este momento no ha sido probada por el extremo actor ante la ausencia de Informe Policial de Accidente de Tránsito. 
En primer lugar, en lo que se refiere a la Póliza de Seguro Auto Colectivo Livianos Servicio Particular No. 021935476 / 547, cuyos asegurado es el señor HOLMAN EDUARDO RINCON SANCHEZ, presta cobertura material y temporal, de conformidad con los hechos y pretensiones expuestas en el líbelo de la demanda. Frente a la cobertura temporal, debe señalarse que la ocurrencia del accidente de tránsito (01 de enero de 2017) se encuentra dentro de la delimitación temporal de la Póliza en mención comprendida desde el 02 de diciembre de 2016 hasta el 01 de diciembre de 2017, bajo la modalidad de ocurrencia. Aunado a ello, presta cobertura material en tanto ampara la responsabilidad civil extracontractual, pretensión que se le endilga al extremo pasivo.
Por otro lado, frente a la responsabilidad del asegurado, debe mencionarse que no está demostrada su responsabilidad en la ocurrencia del accidente de tránsito y dependerá del debate probatorio determinar la causa y el responsable de la ocurrencia de este, esto ante la ausencia de Informe Policial de Accidente de Tránsito o dictamen pericial de reconstrucción de accidente de tránsito que haya sido aportado por el extremo demandante. En otras palabras, dependerá del debate probatorio confirmar o desvirtuar de quién fue la responsabilidad en el accidente. Por tanto, sólo hasta que se surta el debate probatorio será posible determinar con certeza la causa del accidente y el responsable de su ocurrencia del accidente de tránsito. 
Lo anterior, sin perjuicio del carácter contingente del proceso.</t>
  </si>
  <si>
    <t>Por favor, para el informe inicial FINAL, la calificacion debe quedar en REMOTO, la firma es muy calra y exacta en el analisis que realiza " dependerá del debate probatorio confirmar o desvirtuar de quién fue la responsabilidad en el accidente. Por tanto, sólo hasta que se surta el debate probatorio será posible determinar con certeza la causa del accidente y el responsable de su ocurrencia del accidente de tránsito. " por lo cual, una calificacion EVENTUAL carece de fundamento, lo indicado por GH lleva a concluir un REMOTO.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</si>
</sst>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 #,##0;[Red]\-&quot;$&quot;\ #,##0"/>
    <numFmt numFmtId="42" formatCode="_-&quot;$&quot;\ * #,##0_-;\-&quot;$&quot;\ * #,##0_-;_-&quot;$&quot;\ * &quot;-&quot;_-;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u/>
      <sz val="11"/>
      <color theme="10"/>
      <name val="Calibri"/>
      <family val="2"/>
      <scheme val="minor"/>
    </font>
    <font>
      <sz val="11"/>
      <color rgb="FFFF0000"/>
      <name val="Calibri"/>
      <family val="2"/>
      <scheme val="minor"/>
    </font>
  </fonts>
  <fills count="8">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s>
  <cellStyleXfs count="4">
    <xf numFmtId="0" fontId="0" fillId="0" borderId="0"/>
    <xf numFmtId="42" fontId="1" fillId="0" borderId="0" applyFont="0" applyFill="0" applyBorder="0" applyAlignment="0" applyProtection="0"/>
    <xf numFmtId="9" fontId="1" fillId="0" borderId="0" applyFont="0" applyFill="0" applyBorder="0" applyAlignment="0" applyProtection="0"/>
    <xf numFmtId="0" fontId="7" fillId="0" borderId="0" applyNumberFormat="0" applyFill="0" applyBorder="0" applyAlignment="0" applyProtection="0"/>
  </cellStyleXfs>
  <cellXfs count="106">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0" fontId="0" fillId="0" borderId="1" xfId="0" applyBorder="1" applyAlignment="1">
      <alignment horizontal="justify" vertical="top"/>
    </xf>
    <xf numFmtId="0" fontId="2" fillId="0" borderId="1" xfId="0"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center" vertical="top"/>
    </xf>
    <xf numFmtId="0" fontId="0" fillId="0" borderId="1" xfId="0" applyBorder="1" applyAlignment="1">
      <alignment vertical="top" wrapText="1"/>
    </xf>
    <xf numFmtId="0" fontId="6" fillId="0" borderId="1" xfId="0" applyFont="1" applyBorder="1" applyAlignment="1">
      <alignment vertical="top" wrapText="1"/>
    </xf>
    <xf numFmtId="0" fontId="0" fillId="0" borderId="3" xfId="0" applyBorder="1" applyAlignment="1">
      <alignment vertical="top" wrapText="1"/>
    </xf>
    <xf numFmtId="0" fontId="0" fillId="7" borderId="1" xfId="0" applyFill="1" applyBorder="1" applyAlignment="1">
      <alignment vertical="top" wrapText="1"/>
    </xf>
    <xf numFmtId="0" fontId="0" fillId="7" borderId="1" xfId="0" applyFill="1" applyBorder="1" applyAlignment="1">
      <alignment vertical="top"/>
    </xf>
    <xf numFmtId="0" fontId="0" fillId="7" borderId="3" xfId="0" applyFill="1" applyBorder="1" applyAlignment="1">
      <alignment horizontal="center"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9" fontId="0" fillId="0" borderId="0" xfId="2" applyFont="1"/>
    <xf numFmtId="9" fontId="0" fillId="0" borderId="0" xfId="0" applyNumberFormat="1"/>
    <xf numFmtId="0" fontId="5" fillId="2" borderId="8" xfId="0" applyFont="1" applyFill="1" applyBorder="1" applyAlignment="1">
      <alignment horizontal="justify" vertical="top"/>
    </xf>
    <xf numFmtId="42" fontId="0" fillId="0" borderId="0" xfId="0" applyNumberFormat="1"/>
    <xf numFmtId="9" fontId="0" fillId="0" borderId="0" xfId="1" applyNumberFormat="1" applyFont="1"/>
    <xf numFmtId="0" fontId="2" fillId="7" borderId="1" xfId="0" applyFont="1" applyFill="1" applyBorder="1" applyAlignment="1">
      <alignment horizontal="justify" vertical="top" wrapText="1"/>
    </xf>
    <xf numFmtId="42" fontId="2" fillId="7" borderId="1" xfId="1" applyFont="1" applyFill="1" applyBorder="1" applyAlignment="1">
      <alignment horizontal="justify" vertical="top" wrapText="1"/>
    </xf>
    <xf numFmtId="0" fontId="0" fillId="0" borderId="0" xfId="0" applyAlignment="1">
      <alignment horizontal="left"/>
    </xf>
    <xf numFmtId="0" fontId="2" fillId="0" borderId="2" xfId="0" applyFont="1" applyBorder="1" applyAlignment="1">
      <alignment horizontal="justify" vertical="top" wrapText="1"/>
    </xf>
    <xf numFmtId="42" fontId="0" fillId="0" borderId="1" xfId="1" applyFont="1" applyBorder="1" applyAlignment="1" applyProtection="1">
      <alignment horizontal="justify" vertical="top"/>
      <protection locked="0"/>
    </xf>
    <xf numFmtId="9" fontId="0" fillId="0" borderId="1" xfId="2" applyFont="1" applyBorder="1" applyAlignment="1" applyProtection="1">
      <alignment horizontal="center" vertical="top"/>
      <protection locked="0"/>
    </xf>
    <xf numFmtId="42" fontId="0" fillId="0" borderId="1" xfId="1" applyFont="1" applyBorder="1" applyAlignment="1" applyProtection="1">
      <alignment horizontal="center"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2" xfId="0" applyFont="1" applyBorder="1" applyAlignment="1" applyProtection="1">
      <alignment horizontal="justify" vertical="top" wrapText="1"/>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42" fontId="4" fillId="7" borderId="1" xfId="1"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3" fillId="2" borderId="4" xfId="0" applyFont="1" applyFill="1" applyBorder="1" applyAlignment="1" applyProtection="1">
      <alignment horizontal="center" vertical="top"/>
      <protection locked="0"/>
    </xf>
    <xf numFmtId="0" fontId="3" fillId="2" borderId="6" xfId="0" applyFont="1" applyFill="1" applyBorder="1" applyAlignment="1">
      <alignment vertical="top"/>
    </xf>
    <xf numFmtId="0" fontId="0" fillId="0" borderId="1" xfId="0" applyBorder="1" applyAlignment="1">
      <alignment vertical="top"/>
    </xf>
    <xf numFmtId="0" fontId="0" fillId="0" borderId="2" xfId="0" applyBorder="1" applyAlignment="1">
      <alignment vertical="top"/>
    </xf>
    <xf numFmtId="0" fontId="0" fillId="0" borderId="3" xfId="0" applyBorder="1" applyAlignment="1">
      <alignment vertical="top"/>
    </xf>
    <xf numFmtId="6" fontId="0" fillId="0" borderId="1" xfId="1" applyNumberFormat="1" applyFont="1" applyBorder="1" applyAlignment="1">
      <alignment vertical="top" wrapText="1"/>
    </xf>
    <xf numFmtId="42" fontId="0" fillId="0" borderId="1" xfId="1" applyFont="1" applyBorder="1" applyAlignment="1">
      <alignment vertical="top" wrapText="1"/>
    </xf>
    <xf numFmtId="49" fontId="0" fillId="0" borderId="2" xfId="0" applyNumberFormat="1" applyBorder="1" applyAlignment="1">
      <alignment vertical="top"/>
    </xf>
    <xf numFmtId="49" fontId="0" fillId="0" borderId="3" xfId="0" applyNumberFormat="1" applyBorder="1" applyAlignment="1">
      <alignment vertical="top"/>
    </xf>
    <xf numFmtId="0" fontId="2" fillId="7" borderId="1" xfId="0" applyFont="1" applyFill="1" applyBorder="1" applyAlignment="1">
      <alignment vertical="top" wrapText="1"/>
    </xf>
    <xf numFmtId="3" fontId="0" fillId="0" borderId="1" xfId="0" applyNumberFormat="1" applyBorder="1" applyAlignment="1">
      <alignment vertical="top"/>
    </xf>
    <xf numFmtId="14" fontId="0" fillId="0" borderId="1" xfId="0" applyNumberFormat="1" applyBorder="1" applyAlignment="1">
      <alignment vertical="top"/>
    </xf>
    <xf numFmtId="14" fontId="0" fillId="7" borderId="2" xfId="0" applyNumberFormat="1" applyFill="1" applyBorder="1" applyAlignment="1">
      <alignment vertical="top"/>
    </xf>
    <xf numFmtId="0" fontId="0" fillId="7" borderId="3" xfId="0" applyFill="1" applyBorder="1" applyAlignment="1">
      <alignment vertical="top"/>
    </xf>
    <xf numFmtId="15" fontId="0" fillId="7" borderId="1" xfId="0" applyNumberFormat="1" applyFill="1" applyBorder="1" applyAlignment="1">
      <alignment vertical="top" wrapText="1"/>
    </xf>
    <xf numFmtId="0" fontId="7" fillId="0" borderId="1" xfId="3" applyBorder="1" applyAlignment="1">
      <alignment vertical="top" wrapText="1"/>
    </xf>
    <xf numFmtId="0" fontId="3" fillId="2" borderId="4" xfId="0" applyFont="1" applyFill="1" applyBorder="1" applyAlignment="1">
      <alignment horizontal="center" vertical="top"/>
    </xf>
    <xf numFmtId="0" fontId="0" fillId="0" borderId="1" xfId="0"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0" fillId="0" borderId="1" xfId="0" applyBorder="1" applyAlignment="1">
      <alignment horizontal="justify" vertical="top" wrapText="1"/>
    </xf>
    <xf numFmtId="0" fontId="0" fillId="0" borderId="2" xfId="0" applyBorder="1" applyAlignment="1">
      <alignment horizontal="center" vertical="top"/>
    </xf>
    <xf numFmtId="0" fontId="0" fillId="0" borderId="3" xfId="0" applyBorder="1" applyAlignment="1">
      <alignment horizontal="center" vertical="top"/>
    </xf>
    <xf numFmtId="0" fontId="4" fillId="2" borderId="4" xfId="0" applyFont="1" applyFill="1" applyBorder="1" applyAlignment="1">
      <alignment horizontal="justify" vertical="top"/>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7" borderId="5" xfId="0" applyFill="1" applyBorder="1" applyAlignment="1">
      <alignment horizontal="left" vertical="top"/>
    </xf>
    <xf numFmtId="0" fontId="0" fillId="7" borderId="7" xfId="0" applyFill="1" applyBorder="1" applyAlignment="1">
      <alignment horizontal="left" vertical="top"/>
    </xf>
    <xf numFmtId="0" fontId="0" fillId="7" borderId="12" xfId="0" applyFill="1" applyBorder="1" applyAlignment="1">
      <alignment horizontal="left" vertical="top"/>
    </xf>
    <xf numFmtId="0" fontId="0" fillId="7" borderId="8" xfId="0" applyFill="1" applyBorder="1" applyAlignment="1">
      <alignment horizontal="left" vertical="top"/>
    </xf>
    <xf numFmtId="0" fontId="0" fillId="7" borderId="13" xfId="0" applyFill="1" applyBorder="1" applyAlignment="1">
      <alignment horizontal="left" vertical="top"/>
    </xf>
    <xf numFmtId="0" fontId="0" fillId="7" borderId="14" xfId="0" applyFill="1" applyBorder="1" applyAlignment="1">
      <alignment horizontal="left" vertical="top"/>
    </xf>
    <xf numFmtId="0" fontId="4" fillId="2" borderId="4" xfId="0" applyFont="1" applyFill="1" applyBorder="1" applyAlignment="1">
      <alignment horizontal="center" vertical="top"/>
    </xf>
    <xf numFmtId="0" fontId="0" fillId="0" borderId="2" xfId="0" applyBorder="1" applyAlignment="1">
      <alignment horizontal="left" vertical="top" wrapText="1"/>
    </xf>
    <xf numFmtId="0" fontId="0" fillId="0" borderId="3" xfId="0" applyBorder="1" applyAlignment="1">
      <alignment horizontal="left" vertical="top" wrapText="1"/>
    </xf>
    <xf numFmtId="42" fontId="0" fillId="0" borderId="2" xfId="1" applyFont="1" applyBorder="1" applyAlignment="1">
      <alignment horizontal="center" vertical="top"/>
    </xf>
    <xf numFmtId="42" fontId="0" fillId="0" borderId="3" xfId="1" applyFont="1" applyBorder="1" applyAlignment="1">
      <alignment horizontal="center"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5" fillId="6" borderId="11" xfId="0" applyFont="1" applyFill="1" applyBorder="1" applyAlignment="1">
      <alignment horizontal="center" vertical="center"/>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0" fillId="0" borderId="1" xfId="0" applyBorder="1" applyAlignment="1" applyProtection="1">
      <alignment horizontal="center"/>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42" fontId="0" fillId="5" borderId="0" xfId="1" applyFont="1" applyFill="1" applyBorder="1" applyAlignment="1" applyProtection="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4" fillId="6" borderId="13" xfId="0" applyFont="1" applyFill="1" applyBorder="1" applyAlignment="1">
      <alignment horizontal="center" vertical="top"/>
    </xf>
    <xf numFmtId="0" fontId="4" fillId="6" borderId="6" xfId="0" applyFont="1" applyFill="1" applyBorder="1" applyAlignment="1">
      <alignment horizontal="center" vertical="top"/>
    </xf>
    <xf numFmtId="0" fontId="0" fillId="0" borderId="1" xfId="0" applyBorder="1" applyAlignment="1">
      <alignment horizontal="center" vertical="top" wrapText="1"/>
    </xf>
    <xf numFmtId="0" fontId="0" fillId="0" borderId="1" xfId="0" applyBorder="1" applyAlignment="1">
      <alignment horizontal="center" vertical="top"/>
    </xf>
    <xf numFmtId="42" fontId="0" fillId="5" borderId="1" xfId="1" applyFont="1" applyFill="1" applyBorder="1" applyAlignment="1">
      <alignment horizontal="justify" vertical="top"/>
    </xf>
    <xf numFmtId="42" fontId="0" fillId="0" borderId="1" xfId="0" applyNumberFormat="1" applyBorder="1" applyAlignment="1">
      <alignment horizontal="justify" vertical="top"/>
    </xf>
  </cellXfs>
  <cellStyles count="4">
    <cellStyle name="Hipervínculo" xfId="3" builtinId="8"/>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ntxnas1/Colombia/INDEMNIZ_PROCESOS_JUDICIALES/TATIANA/Procesos/Informes%20Iniciales/Copia%20de%20Informe%20Incicial%202017%20%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s>
    <sheetDataSet>
      <sheetData sheetId="0" refreshError="1"/>
      <sheetData sheetId="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fabianhevi598@outlook.com"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3" tint="-0.499984740745262"/>
  </sheetPr>
  <dimension ref="A1:F80"/>
  <sheetViews>
    <sheetView topLeftCell="A5" zoomScaleNormal="100" workbookViewId="0">
      <selection activeCell="B5" sqref="B5"/>
    </sheetView>
  </sheetViews>
  <sheetFormatPr baseColWidth="10" defaultColWidth="0" defaultRowHeight="15" x14ac:dyDescent="0.25"/>
  <cols>
    <col min="1" max="1" width="53.5703125" style="8" customWidth="1"/>
    <col min="2" max="2" width="55.28515625" style="8" customWidth="1"/>
    <col min="3" max="3" width="19.28515625" style="8" customWidth="1"/>
    <col min="4" max="16384" width="11.42578125" style="2" hidden="1"/>
  </cols>
  <sheetData>
    <row r="1" spans="1:3" ht="18.75" x14ac:dyDescent="0.25">
      <c r="A1" s="43" t="s">
        <v>0</v>
      </c>
      <c r="B1" s="43"/>
      <c r="C1" s="43"/>
    </row>
    <row r="2" spans="1:3" x14ac:dyDescent="0.25">
      <c r="A2" s="5" t="s">
        <v>1</v>
      </c>
      <c r="B2" s="49" t="s">
        <v>157</v>
      </c>
      <c r="C2" s="50"/>
    </row>
    <row r="3" spans="1:3" x14ac:dyDescent="0.25">
      <c r="A3" s="5" t="s">
        <v>2</v>
      </c>
      <c r="B3" s="45" t="s">
        <v>156</v>
      </c>
      <c r="C3" s="46"/>
    </row>
    <row r="4" spans="1:3" ht="15" customHeight="1" x14ac:dyDescent="0.25">
      <c r="A4" s="5" t="s">
        <v>3</v>
      </c>
      <c r="B4" s="45" t="s">
        <v>158</v>
      </c>
      <c r="C4" s="46"/>
    </row>
    <row r="5" spans="1:3" ht="31.5" customHeight="1" x14ac:dyDescent="0.25">
      <c r="A5" s="5" t="s">
        <v>4</v>
      </c>
      <c r="B5" s="45" t="s">
        <v>178</v>
      </c>
      <c r="C5" s="46"/>
    </row>
    <row r="6" spans="1:3" x14ac:dyDescent="0.25">
      <c r="A6" s="5" t="s">
        <v>5</v>
      </c>
      <c r="B6" s="44" t="s">
        <v>121</v>
      </c>
      <c r="C6" s="44"/>
    </row>
    <row r="7" spans="1:3" x14ac:dyDescent="0.25">
      <c r="A7" s="27" t="s">
        <v>6</v>
      </c>
      <c r="B7" s="45" t="s">
        <v>152</v>
      </c>
      <c r="C7" s="46"/>
    </row>
    <row r="8" spans="1:3" ht="35.450000000000003" customHeight="1" x14ac:dyDescent="0.25">
      <c r="A8" s="27" t="s">
        <v>137</v>
      </c>
      <c r="B8" s="44" t="s">
        <v>159</v>
      </c>
      <c r="C8" s="44"/>
    </row>
    <row r="9" spans="1:3" x14ac:dyDescent="0.25">
      <c r="A9" s="27" t="s">
        <v>131</v>
      </c>
      <c r="B9" s="52">
        <v>1030643598</v>
      </c>
      <c r="C9" s="44"/>
    </row>
    <row r="10" spans="1:3" ht="15" customHeight="1" x14ac:dyDescent="0.25">
      <c r="A10" s="27" t="s">
        <v>7</v>
      </c>
      <c r="B10" s="11" t="s">
        <v>160</v>
      </c>
      <c r="C10" s="11"/>
    </row>
    <row r="11" spans="1:3" ht="30" customHeight="1" x14ac:dyDescent="0.25">
      <c r="A11" s="28" t="s">
        <v>8</v>
      </c>
      <c r="B11" s="11">
        <v>3144752019</v>
      </c>
      <c r="C11" s="11"/>
    </row>
    <row r="12" spans="1:3" ht="30" customHeight="1" x14ac:dyDescent="0.25">
      <c r="A12" s="5" t="s">
        <v>9</v>
      </c>
      <c r="B12" s="57" t="s">
        <v>161</v>
      </c>
      <c r="C12" s="11"/>
    </row>
    <row r="13" spans="1:3" x14ac:dyDescent="0.25">
      <c r="A13" s="5" t="s">
        <v>10</v>
      </c>
      <c r="B13" s="44" t="s">
        <v>168</v>
      </c>
      <c r="C13" s="44"/>
    </row>
    <row r="14" spans="1:3" x14ac:dyDescent="0.25">
      <c r="A14" s="5" t="s">
        <v>11</v>
      </c>
      <c r="B14" s="53" t="s">
        <v>167</v>
      </c>
      <c r="C14" s="44"/>
    </row>
    <row r="15" spans="1:3" x14ac:dyDescent="0.25">
      <c r="A15" s="5" t="s">
        <v>144</v>
      </c>
      <c r="B15" s="44" t="s">
        <v>163</v>
      </c>
      <c r="C15" s="44"/>
    </row>
    <row r="16" spans="1:3" x14ac:dyDescent="0.25">
      <c r="A16" s="5" t="s">
        <v>12</v>
      </c>
      <c r="B16" s="44" t="s">
        <v>164</v>
      </c>
      <c r="C16" s="44"/>
    </row>
    <row r="17" spans="1:3" ht="15" customHeight="1" x14ac:dyDescent="0.25">
      <c r="A17" s="5" t="s">
        <v>13</v>
      </c>
      <c r="B17" s="11" t="s">
        <v>14</v>
      </c>
      <c r="C17" s="11"/>
    </row>
    <row r="18" spans="1:3" x14ac:dyDescent="0.25">
      <c r="A18" s="5" t="s">
        <v>15</v>
      </c>
      <c r="B18" s="11" t="s">
        <v>169</v>
      </c>
      <c r="C18" s="11"/>
    </row>
    <row r="19" spans="1:3" ht="18.75" customHeight="1" x14ac:dyDescent="0.25">
      <c r="A19" s="5" t="s">
        <v>16</v>
      </c>
      <c r="B19" s="47">
        <v>737717</v>
      </c>
      <c r="C19" s="48"/>
    </row>
    <row r="20" spans="1:3" x14ac:dyDescent="0.25">
      <c r="A20" s="5" t="s">
        <v>132</v>
      </c>
      <c r="B20" s="44">
        <v>1</v>
      </c>
      <c r="C20" s="44"/>
    </row>
    <row r="21" spans="1:3" ht="17.25" customHeight="1" x14ac:dyDescent="0.25">
      <c r="A21" s="5" t="s">
        <v>17</v>
      </c>
      <c r="B21" s="11" t="s">
        <v>18</v>
      </c>
      <c r="C21" s="11"/>
    </row>
    <row r="22" spans="1:3" x14ac:dyDescent="0.25">
      <c r="A22" s="27" t="s">
        <v>19</v>
      </c>
      <c r="B22" s="14" t="s">
        <v>162</v>
      </c>
      <c r="C22" s="14"/>
    </row>
    <row r="23" spans="1:3" x14ac:dyDescent="0.25">
      <c r="A23" s="27" t="s">
        <v>20</v>
      </c>
      <c r="B23" s="56" t="s">
        <v>170</v>
      </c>
      <c r="C23" s="14"/>
    </row>
    <row r="24" spans="1:3" x14ac:dyDescent="0.25">
      <c r="A24" s="27" t="s">
        <v>21</v>
      </c>
      <c r="B24" s="56" t="s">
        <v>170</v>
      </c>
      <c r="C24" s="14"/>
    </row>
    <row r="25" spans="1:3" ht="15" customHeight="1" x14ac:dyDescent="0.25">
      <c r="A25" s="51" t="s">
        <v>146</v>
      </c>
      <c r="B25" s="14" t="s">
        <v>165</v>
      </c>
      <c r="C25" s="15"/>
    </row>
    <row r="26" spans="1:3" x14ac:dyDescent="0.25">
      <c r="A26" s="51"/>
      <c r="B26" s="15"/>
      <c r="C26" s="15"/>
    </row>
    <row r="27" spans="1:3" ht="100.5" customHeight="1" x14ac:dyDescent="0.25">
      <c r="A27" s="51"/>
      <c r="B27" s="15"/>
      <c r="C27" s="15"/>
    </row>
    <row r="28" spans="1:3" x14ac:dyDescent="0.25">
      <c r="A28" s="27" t="s">
        <v>23</v>
      </c>
      <c r="B28" s="15" t="s">
        <v>171</v>
      </c>
      <c r="C28" s="15"/>
    </row>
    <row r="29" spans="1:3" x14ac:dyDescent="0.25">
      <c r="A29" s="27" t="s">
        <v>24</v>
      </c>
      <c r="B29" s="52">
        <v>1109415331</v>
      </c>
      <c r="C29" s="44"/>
    </row>
    <row r="30" spans="1:3" x14ac:dyDescent="0.25">
      <c r="A30" s="27" t="s">
        <v>25</v>
      </c>
      <c r="B30" s="15" t="s">
        <v>166</v>
      </c>
      <c r="C30" s="15"/>
    </row>
    <row r="31" spans="1:3" x14ac:dyDescent="0.25">
      <c r="A31" s="27" t="s">
        <v>133</v>
      </c>
      <c r="B31" s="15">
        <v>21935476</v>
      </c>
      <c r="C31" s="15"/>
    </row>
    <row r="32" spans="1:3" x14ac:dyDescent="0.25">
      <c r="A32" s="27" t="s">
        <v>26</v>
      </c>
      <c r="B32" s="54" t="s">
        <v>172</v>
      </c>
      <c r="C32" s="55"/>
    </row>
    <row r="33" spans="1:3" x14ac:dyDescent="0.25">
      <c r="A33" s="5" t="s">
        <v>27</v>
      </c>
      <c r="B33" s="53" t="s">
        <v>173</v>
      </c>
      <c r="C33" s="53"/>
    </row>
    <row r="34" spans="1:3" ht="45" x14ac:dyDescent="0.25">
      <c r="A34" s="5" t="s">
        <v>134</v>
      </c>
      <c r="B34" s="53" t="s">
        <v>174</v>
      </c>
      <c r="C34" s="44"/>
    </row>
    <row r="37" spans="1:3" ht="15" customHeight="1" x14ac:dyDescent="0.25"/>
    <row r="38" spans="1:3" ht="15" customHeight="1" x14ac:dyDescent="0.25"/>
    <row r="45" spans="1:3" ht="15" customHeight="1" x14ac:dyDescent="0.25"/>
    <row r="50" spans="6:6" ht="18" customHeight="1" x14ac:dyDescent="0.25"/>
    <row r="53" spans="6:6" x14ac:dyDescent="0.25">
      <c r="F53" s="4"/>
    </row>
    <row r="54" spans="6:6" x14ac:dyDescent="0.25">
      <c r="F54" s="4"/>
    </row>
    <row r="55" spans="6:6" x14ac:dyDescent="0.25">
      <c r="F55" s="4"/>
    </row>
    <row r="66" ht="36" customHeight="1" x14ac:dyDescent="0.25"/>
    <row r="78" ht="33.75" customHeight="1" x14ac:dyDescent="0.25"/>
    <row r="79" ht="33.75" customHeight="1" x14ac:dyDescent="0.25"/>
    <row r="80" ht="33.75" customHeight="1" x14ac:dyDescent="0.25"/>
  </sheetData>
  <dataConsolidate/>
  <hyperlinks>
    <hyperlink ref="B12" r:id="rId1" xr:uid="{E99525D0-6867-4431-B380-E0B57338C447}"/>
  </hyperlinks>
  <pageMargins left="0.7" right="0.7" top="0.75" bottom="0.75" header="0.3" footer="0.3"/>
  <pageSetup orientation="portrait" r:id="rId2"/>
  <headerFooter>
    <oddHeader>&amp;C&amp;"Calibri"&amp;10&amp;K000000 Internal&amp;1#_x000D_</oddHeader>
  </headerFooter>
  <extLst>
    <ext xmlns:x14="http://schemas.microsoft.com/office/spreadsheetml/2009/9/main" uri="{CCE6A557-97BC-4b89-ADB6-D9C93CAAB3DF}">
      <x14:dataValidations xmlns:xm="http://schemas.microsoft.com/office/excel/2006/main" count="4">
        <x14:dataValidation type="list" allowBlank="1" showInputMessage="1" showErrorMessage="1" xr:uid="{F90C730C-89E0-470E-9D05-8F1740F3A538}">
          <x14:formula1>
            <xm:f>Hoja2!$H$2:$H$5</xm:f>
          </x14:formula1>
          <xm:sqref>B17:C17</xm:sqref>
        </x14:dataValidation>
        <x14:dataValidation type="list" allowBlank="1" showInputMessage="1" showErrorMessage="1" xr:uid="{666CA25D-9895-4FFF-8C94-EA211A77A836}">
          <x14:formula1>
            <xm:f>Hoja2!$I$1:$I$7</xm:f>
          </x14:formula1>
          <xm:sqref>B21:C21</xm:sqref>
        </x14:dataValidation>
        <x14:dataValidation type="list" allowBlank="1" showInputMessage="1" showErrorMessage="1" xr:uid="{E4219A2B-3323-48C8-8CC9-A0539EDCD90D}">
          <x14:formula1>
            <xm:f>Hoja2!$K$1:$K$2</xm:f>
          </x14:formula1>
          <xm:sqref>B6:C6</xm:sqref>
        </x14:dataValidation>
        <x14:dataValidation type="list" allowBlank="1" showInputMessage="1" showErrorMessage="1" xr:uid="{F3F17078-17F3-4979-B388-4480F4297950}">
          <x14:formula1>
            <xm:f>Hoja2!$L$1:$L$13</xm:f>
          </x14:formula1>
          <xm:sqref>B7:C7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BF33DD-9324-4C58-AE69-FBBA2C2A8171}">
  <sheetPr codeName="Hoja2">
    <tabColor theme="3" tint="-0.499984740745262"/>
  </sheetPr>
  <dimension ref="A1:C50"/>
  <sheetViews>
    <sheetView topLeftCell="A6" zoomScaleNormal="100" workbookViewId="0">
      <selection activeCell="A28" sqref="A28:C28"/>
    </sheetView>
  </sheetViews>
  <sheetFormatPr baseColWidth="10" defaultColWidth="0" defaultRowHeight="15" x14ac:dyDescent="0.25"/>
  <cols>
    <col min="1" max="1" width="49.7109375" customWidth="1"/>
    <col min="2" max="2" width="31.42578125" customWidth="1"/>
    <col min="3" max="3" width="90.28515625" customWidth="1"/>
    <col min="4" max="16384" width="11.42578125" hidden="1"/>
  </cols>
  <sheetData>
    <row r="1" spans="1:3" ht="18.75" x14ac:dyDescent="0.25">
      <c r="A1" s="58" t="s">
        <v>28</v>
      </c>
      <c r="B1" s="58"/>
      <c r="C1" s="58"/>
    </row>
    <row r="2" spans="1:3" ht="15.75" customHeight="1" x14ac:dyDescent="0.25">
      <c r="A2" s="20" t="s">
        <v>29</v>
      </c>
      <c r="B2" s="63" t="s">
        <v>175</v>
      </c>
      <c r="C2" s="64"/>
    </row>
    <row r="3" spans="1:3" s="2" customFormat="1" x14ac:dyDescent="0.25">
      <c r="A3" s="5" t="s">
        <v>1</v>
      </c>
      <c r="B3" s="59" t="str">
        <f>'AUTOS  NOTA 322'!B2:C2</f>
        <v>73168-31-03-001-2024-00005-00</v>
      </c>
      <c r="C3" s="59"/>
    </row>
    <row r="4" spans="1:3" s="2" customFormat="1" x14ac:dyDescent="0.25">
      <c r="A4" s="5" t="s">
        <v>2</v>
      </c>
      <c r="B4" s="59" t="str">
        <f>'AUTOS  NOTA 322'!B3:C3</f>
        <v>CIVIL DEL CIRCUITO DE CHAPARRAL - TOLIMA</v>
      </c>
      <c r="C4" s="59"/>
    </row>
    <row r="5" spans="1:3" s="2" customFormat="1" x14ac:dyDescent="0.25">
      <c r="A5" s="5" t="s">
        <v>3</v>
      </c>
      <c r="B5" s="59" t="str">
        <f>'AUTOS  NOTA 322'!B4:C4</f>
        <v>JAMILTON TAFUR PALOMINO; HOLMAN EDUARDO RINCON SANCHEZ; ALLIANZ SEGUROS S.A.</v>
      </c>
      <c r="C5" s="59"/>
    </row>
    <row r="6" spans="1:3" s="2" customFormat="1" x14ac:dyDescent="0.25">
      <c r="A6" s="5" t="s">
        <v>4</v>
      </c>
      <c r="B6" s="59" t="str">
        <f>'AUTOS  NOTA 322'!B5:C5</f>
        <v>FABIAN ANDRES HENAO VILLAMIL (VÍCTIMA DIRECTA); JUAN CARLOS HENAO ECHEVERRY (PADRE); MARTHA VILLAMIL MANCERA(MADRE); JORGE IVAN HENAO VILLAMIL(HERMANO)</v>
      </c>
      <c r="C6" s="59"/>
    </row>
    <row r="7" spans="1:3" s="2" customFormat="1" x14ac:dyDescent="0.25">
      <c r="A7" s="5" t="s">
        <v>5</v>
      </c>
      <c r="B7" s="59" t="str">
        <f>'AUTOS  NOTA 322'!B6:C6</f>
        <v>DEMANDA DIRECTA</v>
      </c>
      <c r="C7" s="59"/>
    </row>
    <row r="8" spans="1:3" s="2" customFormat="1" x14ac:dyDescent="0.25">
      <c r="A8" s="30" t="s">
        <v>118</v>
      </c>
      <c r="B8" s="59" t="str">
        <f>'AUTOS  NOTA 322'!B7:C8</f>
        <v>FABIAN ANDRES HENAO VILLAMIL</v>
      </c>
      <c r="C8" s="59"/>
    </row>
    <row r="9" spans="1:3" x14ac:dyDescent="0.25">
      <c r="A9" s="20" t="s">
        <v>30</v>
      </c>
      <c r="B9" s="59" t="s">
        <v>176</v>
      </c>
      <c r="C9" s="59"/>
    </row>
    <row r="10" spans="1:3" x14ac:dyDescent="0.25">
      <c r="A10" s="20" t="s">
        <v>22</v>
      </c>
      <c r="B10" s="59" t="s">
        <v>152</v>
      </c>
      <c r="C10" s="59"/>
    </row>
    <row r="11" spans="1:3" x14ac:dyDescent="0.25">
      <c r="A11" s="20" t="s">
        <v>31</v>
      </c>
      <c r="B11" s="77">
        <v>4000000000</v>
      </c>
      <c r="C11" s="78"/>
    </row>
    <row r="12" spans="1:3" x14ac:dyDescent="0.25">
      <c r="A12" s="20" t="s">
        <v>136</v>
      </c>
      <c r="B12" s="77">
        <v>0</v>
      </c>
      <c r="C12" s="78"/>
    </row>
    <row r="13" spans="1:3" x14ac:dyDescent="0.25">
      <c r="A13" s="20" t="s">
        <v>32</v>
      </c>
      <c r="B13" s="60" t="s">
        <v>94</v>
      </c>
      <c r="C13" s="61"/>
    </row>
    <row r="14" spans="1:3" x14ac:dyDescent="0.25">
      <c r="A14" s="20" t="s">
        <v>33</v>
      </c>
      <c r="B14" s="62" t="s">
        <v>177</v>
      </c>
      <c r="C14" s="59"/>
    </row>
    <row r="15" spans="1:3" x14ac:dyDescent="0.25">
      <c r="A15" s="20" t="s">
        <v>34</v>
      </c>
      <c r="B15" s="59" t="s">
        <v>35</v>
      </c>
      <c r="C15" s="59"/>
    </row>
    <row r="16" spans="1:3" x14ac:dyDescent="0.25">
      <c r="A16" s="20" t="s">
        <v>36</v>
      </c>
      <c r="B16" s="59" t="s">
        <v>35</v>
      </c>
      <c r="C16" s="59"/>
    </row>
    <row r="17" spans="1:3" x14ac:dyDescent="0.25">
      <c r="A17" s="79" t="s">
        <v>37</v>
      </c>
      <c r="B17" s="59"/>
      <c r="C17" s="59"/>
    </row>
    <row r="18" spans="1:3" x14ac:dyDescent="0.25">
      <c r="A18" s="80"/>
      <c r="B18" s="10" t="s">
        <v>39</v>
      </c>
      <c r="C18" s="10" t="s">
        <v>40</v>
      </c>
    </row>
    <row r="19" spans="1:3" x14ac:dyDescent="0.25">
      <c r="A19" s="80"/>
      <c r="B19" s="6" t="s">
        <v>143</v>
      </c>
      <c r="C19" s="6"/>
    </row>
    <row r="20" spans="1:3" x14ac:dyDescent="0.25">
      <c r="A20" s="80"/>
      <c r="B20" s="6"/>
      <c r="C20" s="6"/>
    </row>
    <row r="21" spans="1:3" x14ac:dyDescent="0.25">
      <c r="A21" s="81"/>
      <c r="B21" s="6"/>
      <c r="C21" s="6"/>
    </row>
    <row r="22" spans="1:3" x14ac:dyDescent="0.25">
      <c r="A22" s="20" t="s">
        <v>41</v>
      </c>
      <c r="B22" s="59" t="s">
        <v>45</v>
      </c>
      <c r="C22" s="59"/>
    </row>
    <row r="23" spans="1:3" x14ac:dyDescent="0.25">
      <c r="A23" s="20" t="s">
        <v>42</v>
      </c>
      <c r="B23" s="63" t="s">
        <v>45</v>
      </c>
      <c r="C23" s="64"/>
    </row>
    <row r="24" spans="1:3" x14ac:dyDescent="0.25">
      <c r="A24" s="20" t="s">
        <v>43</v>
      </c>
      <c r="B24" s="59" t="s">
        <v>97</v>
      </c>
      <c r="C24" s="59"/>
    </row>
    <row r="25" spans="1:3" x14ac:dyDescent="0.25">
      <c r="A25" s="20" t="s">
        <v>44</v>
      </c>
      <c r="B25" s="59" t="s">
        <v>45</v>
      </c>
      <c r="C25" s="59"/>
    </row>
    <row r="26" spans="1:3" x14ac:dyDescent="0.25">
      <c r="A26" s="20" t="s">
        <v>46</v>
      </c>
      <c r="B26" s="59">
        <v>0</v>
      </c>
      <c r="C26" s="59"/>
    </row>
    <row r="27" spans="1:3" x14ac:dyDescent="0.25">
      <c r="A27" s="19" t="s">
        <v>47</v>
      </c>
      <c r="B27" s="59" t="s">
        <v>45</v>
      </c>
      <c r="C27" s="59"/>
    </row>
    <row r="28" spans="1:3" x14ac:dyDescent="0.25">
      <c r="A28" s="65" t="s">
        <v>48</v>
      </c>
      <c r="B28" s="65"/>
      <c r="C28" s="65"/>
    </row>
    <row r="29" spans="1:3" x14ac:dyDescent="0.25">
      <c r="A29" s="75" t="s">
        <v>49</v>
      </c>
      <c r="B29" s="76"/>
      <c r="C29" s="11"/>
    </row>
    <row r="30" spans="1:3" x14ac:dyDescent="0.25">
      <c r="A30" s="75" t="s">
        <v>50</v>
      </c>
      <c r="B30" s="76"/>
      <c r="C30" s="11"/>
    </row>
    <row r="31" spans="1:3" x14ac:dyDescent="0.25">
      <c r="A31" s="75" t="s">
        <v>51</v>
      </c>
      <c r="B31" s="76"/>
      <c r="C31" s="12"/>
    </row>
    <row r="32" spans="1:3" x14ac:dyDescent="0.25">
      <c r="A32" s="75" t="s">
        <v>52</v>
      </c>
      <c r="B32" s="76"/>
      <c r="C32" s="11"/>
    </row>
    <row r="33" spans="1:3" x14ac:dyDescent="0.25">
      <c r="A33" s="75" t="s">
        <v>53</v>
      </c>
      <c r="B33" s="76"/>
      <c r="C33" s="11"/>
    </row>
    <row r="34" spans="1:3" x14ac:dyDescent="0.25">
      <c r="A34" s="75" t="s">
        <v>54</v>
      </c>
      <c r="B34" s="76"/>
      <c r="C34" s="13"/>
    </row>
    <row r="35" spans="1:3" x14ac:dyDescent="0.25">
      <c r="A35" s="66" t="s">
        <v>55</v>
      </c>
      <c r="B35" s="67"/>
      <c r="C35" s="14"/>
    </row>
    <row r="36" spans="1:3" x14ac:dyDescent="0.25">
      <c r="A36" s="66" t="s">
        <v>56</v>
      </c>
      <c r="B36" s="67"/>
      <c r="C36" s="15"/>
    </row>
    <row r="37" spans="1:3" x14ac:dyDescent="0.25">
      <c r="A37" s="68" t="s">
        <v>57</v>
      </c>
      <c r="B37" s="69"/>
      <c r="C37" s="15"/>
    </row>
    <row r="38" spans="1:3" x14ac:dyDescent="0.25">
      <c r="A38" s="70"/>
      <c r="B38" s="71"/>
      <c r="C38" s="15"/>
    </row>
    <row r="39" spans="1:3" x14ac:dyDescent="0.25">
      <c r="A39" s="72"/>
      <c r="B39" s="73"/>
      <c r="C39" s="15"/>
    </row>
    <row r="40" spans="1:3" x14ac:dyDescent="0.25">
      <c r="A40" s="74" t="s">
        <v>58</v>
      </c>
      <c r="B40" s="74"/>
      <c r="C40" s="74"/>
    </row>
    <row r="41" spans="1:3" x14ac:dyDescent="0.25">
      <c r="A41" s="17" t="s">
        <v>59</v>
      </c>
      <c r="B41" s="18"/>
      <c r="C41" s="15"/>
    </row>
    <row r="42" spans="1:3" x14ac:dyDescent="0.25">
      <c r="A42" s="66" t="s">
        <v>60</v>
      </c>
      <c r="B42" s="67"/>
      <c r="C42" s="15"/>
    </row>
    <row r="43" spans="1:3" x14ac:dyDescent="0.25">
      <c r="A43" s="66" t="s">
        <v>61</v>
      </c>
      <c r="B43" s="67"/>
      <c r="C43" s="15"/>
    </row>
    <row r="44" spans="1:3" x14ac:dyDescent="0.25">
      <c r="A44" s="17" t="s">
        <v>62</v>
      </c>
      <c r="B44" s="18"/>
      <c r="C44" s="15"/>
    </row>
    <row r="45" spans="1:3" x14ac:dyDescent="0.25">
      <c r="A45" s="17" t="s">
        <v>63</v>
      </c>
      <c r="B45" s="18"/>
      <c r="C45" s="15"/>
    </row>
    <row r="46" spans="1:3" x14ac:dyDescent="0.25">
      <c r="A46" s="66" t="s">
        <v>64</v>
      </c>
      <c r="B46" s="67"/>
      <c r="C46" s="15"/>
    </row>
    <row r="47" spans="1:3" x14ac:dyDescent="0.25">
      <c r="A47" s="17" t="s">
        <v>65</v>
      </c>
      <c r="B47" s="16"/>
      <c r="C47" s="15"/>
    </row>
    <row r="48" spans="1:3" x14ac:dyDescent="0.25">
      <c r="A48" s="66" t="s">
        <v>66</v>
      </c>
      <c r="B48" s="67"/>
      <c r="C48" s="15"/>
    </row>
    <row r="49" spans="1:3" x14ac:dyDescent="0.25">
      <c r="A49" s="66" t="s">
        <v>67</v>
      </c>
      <c r="B49" s="67"/>
      <c r="C49" s="15"/>
    </row>
    <row r="50" spans="1:3" x14ac:dyDescent="0.25">
      <c r="A50" s="66" t="s">
        <v>57</v>
      </c>
      <c r="B50" s="67"/>
      <c r="C50" s="15"/>
    </row>
  </sheetData>
  <mergeCells count="41">
    <mergeCell ref="A50:B50"/>
    <mergeCell ref="B11:C11"/>
    <mergeCell ref="A46:B46"/>
    <mergeCell ref="A48:B48"/>
    <mergeCell ref="A29:B29"/>
    <mergeCell ref="A30:B30"/>
    <mergeCell ref="B24:C24"/>
    <mergeCell ref="B15:C15"/>
    <mergeCell ref="B16:C16"/>
    <mergeCell ref="A17:A21"/>
    <mergeCell ref="B17:C17"/>
    <mergeCell ref="B22:C22"/>
    <mergeCell ref="B23:C23"/>
    <mergeCell ref="A34:B34"/>
    <mergeCell ref="A35:B35"/>
    <mergeCell ref="B12:C12"/>
    <mergeCell ref="B25:C25"/>
    <mergeCell ref="B26:C26"/>
    <mergeCell ref="B27:C27"/>
    <mergeCell ref="A28:C28"/>
    <mergeCell ref="A49:B49"/>
    <mergeCell ref="A37:B39"/>
    <mergeCell ref="A40:C40"/>
    <mergeCell ref="A42:B42"/>
    <mergeCell ref="A43:B43"/>
    <mergeCell ref="A31:B31"/>
    <mergeCell ref="A32:B32"/>
    <mergeCell ref="A33:B33"/>
    <mergeCell ref="A36:B36"/>
    <mergeCell ref="A1:C1"/>
    <mergeCell ref="B9:C9"/>
    <mergeCell ref="B10:C10"/>
    <mergeCell ref="B13:C13"/>
    <mergeCell ref="B14:C14"/>
    <mergeCell ref="B3:C3"/>
    <mergeCell ref="B4:C4"/>
    <mergeCell ref="B5:C5"/>
    <mergeCell ref="B6:C6"/>
    <mergeCell ref="B7:C7"/>
    <mergeCell ref="B2:C2"/>
    <mergeCell ref="B8:C8"/>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DC5DD991-758D-4677-A068-EFC8E3E2210C}">
          <x14:formula1>
            <xm:f>Hoja2!$C$2:$C$4</xm:f>
          </x14:formula1>
          <xm:sqref>B17:C17</xm:sqref>
        </x14:dataValidation>
        <x14:dataValidation type="list" allowBlank="1" showInputMessage="1" showErrorMessage="1" xr:uid="{1ADD4A4E-5643-4A93-B80E-D96E7840C2C3}">
          <x14:formula1>
            <xm:f>Hoja2!$B$1:$B$2</xm:f>
          </x14:formula1>
          <xm:sqref>B27:C27 B15:C16 B22:C23 B25:C25</xm:sqref>
        </x14:dataValidation>
        <x14:dataValidation type="list" allowBlank="1" showInputMessage="1" showErrorMessage="1" xr:uid="{78881ADD-F402-405C-A447-4F5306B17914}">
          <x14:formula1>
            <xm:f>Hoja2!$E$2:$E$8</xm:f>
          </x14:formula1>
          <xm:sqref>B24:C24</xm:sqref>
        </x14:dataValidation>
        <x14:dataValidation type="list" allowBlank="1" showInputMessage="1" showErrorMessage="1" xr:uid="{07F32C26-B03B-45CB-8512-80C5ED13DA30}">
          <x14:formula1>
            <xm:f>Hoja2!$L$1:$L$13</xm:f>
          </x14:formula1>
          <xm:sqref>B10:C10</xm:sqref>
        </x14:dataValidation>
        <x14:dataValidation type="list" allowBlank="1" showInputMessage="1" showErrorMessage="1" xr:uid="{7EB01D08-957F-40A9-A09A-6C20688E3E0A}">
          <x14:formula1>
            <xm:f>Hoja2!$M$1:$M$3</xm:f>
          </x14:formula1>
          <xm:sqref>B13:C13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A30C24-DF4A-4737-B6C0-E720732AACE8}">
  <sheetPr codeName="Hoja3">
    <tabColor theme="3" tint="-0.499984740745262"/>
  </sheetPr>
  <dimension ref="A1:I44"/>
  <sheetViews>
    <sheetView tabSelected="1" zoomScaleNormal="100" workbookViewId="0">
      <selection activeCell="B44" sqref="B44:C44"/>
    </sheetView>
  </sheetViews>
  <sheetFormatPr baseColWidth="10" defaultColWidth="0" defaultRowHeight="15" x14ac:dyDescent="0.25"/>
  <cols>
    <col min="1" max="1" width="41.7109375" customWidth="1"/>
    <col min="2" max="2" width="35.28515625" customWidth="1"/>
    <col min="3" max="3" width="54.7109375" customWidth="1"/>
    <col min="4" max="8" width="11.42578125" hidden="1" customWidth="1"/>
    <col min="9" max="9" width="12" hidden="1" customWidth="1"/>
    <col min="10" max="16384" width="11.42578125" hidden="1"/>
  </cols>
  <sheetData>
    <row r="1" spans="1:9" ht="18.75" x14ac:dyDescent="0.25">
      <c r="A1" s="58" t="s">
        <v>68</v>
      </c>
      <c r="B1" s="58"/>
      <c r="C1" s="58"/>
    </row>
    <row r="2" spans="1:9" ht="15" customHeight="1" x14ac:dyDescent="0.25">
      <c r="A2" s="34" t="s">
        <v>29</v>
      </c>
      <c r="B2" s="86" t="str">
        <f>'AUTOS NOTA 321'!B2:C2</f>
        <v>APJ32353- 053129407</v>
      </c>
      <c r="C2" s="87"/>
    </row>
    <row r="3" spans="1:9" x14ac:dyDescent="0.25">
      <c r="A3" s="35" t="s">
        <v>1</v>
      </c>
      <c r="B3" s="90" t="str">
        <f>'AUTOS  NOTA 322'!B2:C2</f>
        <v>73168-31-03-001-2024-00005-00</v>
      </c>
      <c r="C3" s="90"/>
    </row>
    <row r="4" spans="1:9" x14ac:dyDescent="0.25">
      <c r="A4" s="35" t="s">
        <v>2</v>
      </c>
      <c r="B4" s="90" t="str">
        <f>'AUTOS  NOTA 322'!B3:C3</f>
        <v>CIVIL DEL CIRCUITO DE CHAPARRAL - TOLIMA</v>
      </c>
      <c r="C4" s="90"/>
    </row>
    <row r="5" spans="1:9" x14ac:dyDescent="0.25">
      <c r="A5" s="35" t="s">
        <v>3</v>
      </c>
      <c r="B5" s="90" t="str">
        <f>'AUTOS  NOTA 322'!B4:C4</f>
        <v>JAMILTON TAFUR PALOMINO; HOLMAN EDUARDO RINCON SANCHEZ; ALLIANZ SEGUROS S.A.</v>
      </c>
      <c r="C5" s="90"/>
    </row>
    <row r="6" spans="1:9" ht="15" customHeight="1" x14ac:dyDescent="0.25">
      <c r="A6" s="35" t="s">
        <v>4</v>
      </c>
      <c r="B6" s="90" t="str">
        <f>'AUTOS  NOTA 322'!B5:C5</f>
        <v>FABIAN ANDRES HENAO VILLAMIL (VÍCTIMA DIRECTA); JUAN CARLOS HENAO ECHEVERRY (PADRE); MARTHA VILLAMIL MANCERA(MADRE); JORGE IVAN HENAO VILLAMIL(HERMANO)</v>
      </c>
      <c r="C6" s="90"/>
    </row>
    <row r="7" spans="1:9" x14ac:dyDescent="0.25">
      <c r="A7" s="35" t="s">
        <v>5</v>
      </c>
      <c r="B7" s="90" t="str">
        <f>'AUTOS  NOTA 322'!B6:C6</f>
        <v>DEMANDA DIRECTA</v>
      </c>
      <c r="C7" s="90"/>
    </row>
    <row r="8" spans="1:9" x14ac:dyDescent="0.25">
      <c r="A8" s="37" t="s">
        <v>118</v>
      </c>
      <c r="B8" s="90" t="str">
        <f>'AUTOS  NOTA 322'!B7:C8</f>
        <v>FABIAN ANDRES HENAO VILLAMIL</v>
      </c>
      <c r="C8" s="90"/>
    </row>
    <row r="9" spans="1:9" ht="30" x14ac:dyDescent="0.25">
      <c r="A9" s="35" t="s">
        <v>69</v>
      </c>
      <c r="B9" s="84">
        <f>SUM(C11,C12,C14,C15,C17)</f>
        <v>204298323</v>
      </c>
      <c r="C9" s="85"/>
    </row>
    <row r="10" spans="1:9" x14ac:dyDescent="0.25">
      <c r="A10" s="91" t="s">
        <v>70</v>
      </c>
      <c r="B10" s="88" t="s">
        <v>71</v>
      </c>
      <c r="C10" s="89"/>
    </row>
    <row r="11" spans="1:9" x14ac:dyDescent="0.25">
      <c r="A11" s="91"/>
      <c r="B11" s="36" t="s">
        <v>72</v>
      </c>
      <c r="C11" s="31">
        <v>47537023</v>
      </c>
    </row>
    <row r="12" spans="1:9" x14ac:dyDescent="0.25">
      <c r="A12" s="91"/>
      <c r="B12" s="36" t="s">
        <v>73</v>
      </c>
      <c r="C12" s="31">
        <v>761300</v>
      </c>
    </row>
    <row r="13" spans="1:9" x14ac:dyDescent="0.25">
      <c r="A13" s="91"/>
      <c r="B13" s="88"/>
      <c r="C13" s="89"/>
    </row>
    <row r="14" spans="1:9" x14ac:dyDescent="0.25">
      <c r="A14" s="91"/>
      <c r="B14" s="36" t="s">
        <v>116</v>
      </c>
      <c r="C14" s="39">
        <v>78000000</v>
      </c>
    </row>
    <row r="15" spans="1:9" x14ac:dyDescent="0.25">
      <c r="A15" s="91"/>
      <c r="B15" s="36" t="s">
        <v>117</v>
      </c>
      <c r="C15" s="39">
        <v>78000000</v>
      </c>
      <c r="E15" t="s">
        <v>75</v>
      </c>
      <c r="F15" s="22">
        <v>0.7</v>
      </c>
    </row>
    <row r="16" spans="1:9" x14ac:dyDescent="0.25">
      <c r="A16" s="91"/>
      <c r="B16" s="88" t="s">
        <v>76</v>
      </c>
      <c r="C16" s="89"/>
      <c r="E16" t="s">
        <v>77</v>
      </c>
      <c r="F16" s="23">
        <v>0.3</v>
      </c>
      <c r="I16" s="25"/>
    </row>
    <row r="17" spans="1:9" x14ac:dyDescent="0.25">
      <c r="A17" s="91"/>
      <c r="B17" s="36"/>
      <c r="C17" s="40"/>
      <c r="F17" s="26"/>
      <c r="I17" s="25"/>
    </row>
    <row r="18" spans="1:9" ht="23.25" customHeight="1" x14ac:dyDescent="0.25">
      <c r="A18" s="38" t="s">
        <v>78</v>
      </c>
      <c r="B18" s="86" t="s">
        <v>77</v>
      </c>
      <c r="C18" s="87"/>
    </row>
    <row r="19" spans="1:9" ht="60" x14ac:dyDescent="0.25">
      <c r="A19" s="35" t="s">
        <v>80</v>
      </c>
      <c r="B19" s="98" t="s">
        <v>182</v>
      </c>
      <c r="C19" s="99"/>
    </row>
    <row r="20" spans="1:9" ht="15" customHeight="1" x14ac:dyDescent="0.25">
      <c r="A20" s="21" t="s">
        <v>81</v>
      </c>
      <c r="B20" s="95">
        <f>((C22+C23+C25+C26+C30+C28+C32+C34+C29+C33)-C37)*C36*C38</f>
        <v>163153092</v>
      </c>
      <c r="C20" s="95"/>
    </row>
    <row r="21" spans="1:9" x14ac:dyDescent="0.25">
      <c r="A21" s="7" t="s">
        <v>82</v>
      </c>
      <c r="B21" s="100" t="s">
        <v>71</v>
      </c>
      <c r="C21" s="101"/>
    </row>
    <row r="22" spans="1:9" x14ac:dyDescent="0.25">
      <c r="A22" s="82"/>
      <c r="B22" s="36" t="s">
        <v>72</v>
      </c>
      <c r="C22" s="31">
        <v>58153092</v>
      </c>
    </row>
    <row r="23" spans="1:9" x14ac:dyDescent="0.25">
      <c r="A23" s="83"/>
      <c r="B23" s="36" t="s">
        <v>73</v>
      </c>
      <c r="C23" s="31">
        <v>0</v>
      </c>
    </row>
    <row r="24" spans="1:9" x14ac:dyDescent="0.25">
      <c r="A24" s="83"/>
      <c r="B24" s="88" t="s">
        <v>74</v>
      </c>
      <c r="C24" s="89"/>
    </row>
    <row r="25" spans="1:9" x14ac:dyDescent="0.25">
      <c r="A25" s="83"/>
      <c r="B25" s="36" t="s">
        <v>116</v>
      </c>
      <c r="C25" s="31">
        <v>52500000</v>
      </c>
    </row>
    <row r="26" spans="1:9" ht="28.9" customHeight="1" x14ac:dyDescent="0.25">
      <c r="A26" s="83"/>
      <c r="B26" s="36" t="s">
        <v>179</v>
      </c>
      <c r="C26" s="31">
        <v>52500000</v>
      </c>
    </row>
    <row r="27" spans="1:9" x14ac:dyDescent="0.25">
      <c r="A27" s="83"/>
      <c r="B27" s="88" t="s">
        <v>147</v>
      </c>
      <c r="C27" s="89"/>
    </row>
    <row r="28" spans="1:9" x14ac:dyDescent="0.25">
      <c r="A28" s="83"/>
      <c r="B28" s="36" t="s">
        <v>155</v>
      </c>
      <c r="C28" s="31">
        <v>0</v>
      </c>
    </row>
    <row r="29" spans="1:9" x14ac:dyDescent="0.25">
      <c r="A29" s="83"/>
      <c r="B29" s="36" t="s">
        <v>72</v>
      </c>
      <c r="C29" s="31">
        <v>0</v>
      </c>
    </row>
    <row r="30" spans="1:9" x14ac:dyDescent="0.25">
      <c r="A30" s="83"/>
      <c r="B30" s="36" t="s">
        <v>73</v>
      </c>
      <c r="C30" s="31">
        <v>0</v>
      </c>
    </row>
    <row r="31" spans="1:9" x14ac:dyDescent="0.25">
      <c r="A31" s="83"/>
      <c r="B31" s="88" t="s">
        <v>148</v>
      </c>
      <c r="C31" s="89"/>
    </row>
    <row r="32" spans="1:9" x14ac:dyDescent="0.25">
      <c r="A32" s="83"/>
      <c r="B32" s="36"/>
      <c r="C32" s="31"/>
    </row>
    <row r="33" spans="1:3" x14ac:dyDescent="0.25">
      <c r="A33" s="83"/>
      <c r="B33" s="36" t="s">
        <v>72</v>
      </c>
      <c r="C33" s="31">
        <v>0</v>
      </c>
    </row>
    <row r="34" spans="1:3" x14ac:dyDescent="0.25">
      <c r="A34" s="83"/>
      <c r="B34" s="36" t="s">
        <v>73</v>
      </c>
      <c r="C34" s="31">
        <v>0</v>
      </c>
    </row>
    <row r="35" spans="1:3" x14ac:dyDescent="0.25">
      <c r="A35" s="83"/>
      <c r="B35" s="88" t="s">
        <v>135</v>
      </c>
      <c r="C35" s="89"/>
    </row>
    <row r="36" spans="1:3" x14ac:dyDescent="0.25">
      <c r="A36" s="83"/>
      <c r="B36" s="36" t="s">
        <v>151</v>
      </c>
      <c r="C36" s="32">
        <v>1</v>
      </c>
    </row>
    <row r="37" spans="1:3" x14ac:dyDescent="0.25">
      <c r="A37" s="83"/>
      <c r="B37" s="36" t="s">
        <v>136</v>
      </c>
      <c r="C37" s="33">
        <v>0</v>
      </c>
    </row>
    <row r="38" spans="1:3" x14ac:dyDescent="0.25">
      <c r="A38" s="83"/>
      <c r="B38" s="36" t="s">
        <v>154</v>
      </c>
      <c r="C38" s="32">
        <v>1</v>
      </c>
    </row>
    <row r="39" spans="1:3" x14ac:dyDescent="0.25">
      <c r="A39" s="24" t="s">
        <v>83</v>
      </c>
      <c r="B39" s="95">
        <f>IFERROR(B20*(VLOOKUP(B18,E15:F17,2,0)),16666)</f>
        <v>48945927.600000001</v>
      </c>
      <c r="C39" s="95"/>
    </row>
    <row r="40" spans="1:3" ht="93" customHeight="1" x14ac:dyDescent="0.25">
      <c r="A40" s="35" t="s">
        <v>149</v>
      </c>
      <c r="B40" s="96" t="s">
        <v>180</v>
      </c>
      <c r="C40" s="97"/>
    </row>
    <row r="41" spans="1:3" ht="211.5" customHeight="1" x14ac:dyDescent="0.25">
      <c r="A41" s="35" t="s">
        <v>84</v>
      </c>
      <c r="B41" s="93" t="s">
        <v>181</v>
      </c>
      <c r="C41" s="94"/>
    </row>
    <row r="42" spans="1:3" ht="25.9" customHeight="1" x14ac:dyDescent="0.25">
      <c r="A42" s="42" t="s">
        <v>140</v>
      </c>
      <c r="B42" s="42"/>
      <c r="C42" s="42"/>
    </row>
    <row r="43" spans="1:3" x14ac:dyDescent="0.25">
      <c r="A43" s="41" t="s">
        <v>141</v>
      </c>
      <c r="B43" s="92" t="s">
        <v>35</v>
      </c>
      <c r="C43" s="92"/>
    </row>
    <row r="44" spans="1:3" ht="40.9" customHeight="1" x14ac:dyDescent="0.25">
      <c r="A44" s="41" t="s">
        <v>139</v>
      </c>
      <c r="B44" s="92" t="s">
        <v>183</v>
      </c>
      <c r="C44" s="92"/>
    </row>
  </sheetData>
  <sheetProtection algorithmName="SHA-512" hashValue="Y6jm3BzJbbuYepmmD9/3XgP0/2+e/ibB3vzV4hYGrHAhkuvi6ip1SwTuqosUFefckAFp58z48DWwhwSVsK5n2Q==" saltValue="33C4Qfd9ErFF9CIfv4DgmQ==" spinCount="100000" sheet="1" selectLockedCells="1"/>
  <mergeCells count="27">
    <mergeCell ref="B43:C43"/>
    <mergeCell ref="B44:C44"/>
    <mergeCell ref="B41:C41"/>
    <mergeCell ref="B18:C18"/>
    <mergeCell ref="B20:C20"/>
    <mergeCell ref="B40:C40"/>
    <mergeCell ref="B31:C31"/>
    <mergeCell ref="B35:C35"/>
    <mergeCell ref="B39:C39"/>
    <mergeCell ref="B27:C27"/>
    <mergeCell ref="B19:C19"/>
    <mergeCell ref="B21:C21"/>
    <mergeCell ref="B24:C24"/>
    <mergeCell ref="A22:A38"/>
    <mergeCell ref="B9:C9"/>
    <mergeCell ref="A1:C1"/>
    <mergeCell ref="B2:C2"/>
    <mergeCell ref="B16:C16"/>
    <mergeCell ref="B3:C3"/>
    <mergeCell ref="B4:C4"/>
    <mergeCell ref="B5:C5"/>
    <mergeCell ref="B6:C6"/>
    <mergeCell ref="B7:C7"/>
    <mergeCell ref="B8:C8"/>
    <mergeCell ref="B10:C10"/>
    <mergeCell ref="B13:C13"/>
    <mergeCell ref="A10:A17"/>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CAC97196-B9F5-402C-8FD9-D90BED29B53C}">
          <x14:formula1>
            <xm:f>Hoja2!$F$1:$F$3</xm:f>
          </x14:formula1>
          <xm:sqref>B18</xm:sqref>
        </x14:dataValidation>
        <x14:dataValidation type="list" allowBlank="1" showInputMessage="1" showErrorMessage="1" xr:uid="{814A507A-5710-4929-BC03-18ECACF001DA}">
          <x14:formula1>
            <xm:f>Hoja2!$L$9:$L$13</xm:f>
          </x14:formula1>
          <xm:sqref>B32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D0EF9E-F3AB-4730-8091-3D5558F9A6C1}">
  <sheetPr>
    <tabColor theme="3" tint="-0.499984740745262"/>
  </sheetPr>
  <dimension ref="A1"/>
  <sheetViews>
    <sheetView workbookViewId="0">
      <selection activeCell="I29" sqref="I29"/>
    </sheetView>
  </sheetViews>
  <sheetFormatPr baseColWidth="10" defaultRowHeight="15" x14ac:dyDescent="0.2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DCD96D-CC02-4832-9B6C-FE177A887757}">
  <sheetPr codeName="Hoja4">
    <tabColor theme="3" tint="-0.499984740745262"/>
  </sheetPr>
  <dimension ref="A1:C17"/>
  <sheetViews>
    <sheetView workbookViewId="0">
      <selection activeCell="C28" sqref="C28:C29"/>
    </sheetView>
  </sheetViews>
  <sheetFormatPr baseColWidth="10" defaultColWidth="0" defaultRowHeight="15" x14ac:dyDescent="0.25"/>
  <cols>
    <col min="1" max="1" width="37" customWidth="1"/>
    <col min="2" max="2" width="11.42578125" customWidth="1"/>
    <col min="3" max="3" width="94.42578125" customWidth="1"/>
    <col min="4" max="16384" width="11.42578125" hidden="1"/>
  </cols>
  <sheetData>
    <row r="1" spans="1:3" ht="18.75" x14ac:dyDescent="0.25">
      <c r="A1" s="58" t="s">
        <v>85</v>
      </c>
      <c r="B1" s="58"/>
      <c r="C1" s="58"/>
    </row>
    <row r="2" spans="1:3" x14ac:dyDescent="0.25">
      <c r="A2" s="20" t="s">
        <v>29</v>
      </c>
      <c r="B2" s="63" t="str">
        <f>'AUTOS NOTA 324'!B2:C2</f>
        <v>APJ32353- 053129407</v>
      </c>
      <c r="C2" s="64"/>
    </row>
    <row r="3" spans="1:3" x14ac:dyDescent="0.25">
      <c r="A3" s="5" t="s">
        <v>1</v>
      </c>
      <c r="B3" s="59" t="str">
        <f>'AUTOS  NOTA 322'!B2:C2</f>
        <v>73168-31-03-001-2024-00005-00</v>
      </c>
      <c r="C3" s="59"/>
    </row>
    <row r="4" spans="1:3" x14ac:dyDescent="0.25">
      <c r="A4" s="5" t="s">
        <v>2</v>
      </c>
      <c r="B4" s="59" t="str">
        <f>'AUTOS  NOTA 322'!B3:C3</f>
        <v>CIVIL DEL CIRCUITO DE CHAPARRAL - TOLIMA</v>
      </c>
      <c r="C4" s="59"/>
    </row>
    <row r="5" spans="1:3" x14ac:dyDescent="0.25">
      <c r="A5" s="5" t="s">
        <v>3</v>
      </c>
      <c r="B5" s="59" t="str">
        <f>'AUTOS  NOTA 322'!B4:C4</f>
        <v>JAMILTON TAFUR PALOMINO; HOLMAN EDUARDO RINCON SANCHEZ; ALLIANZ SEGUROS S.A.</v>
      </c>
      <c r="C5" s="59"/>
    </row>
    <row r="6" spans="1:3" ht="15" customHeight="1" x14ac:dyDescent="0.25">
      <c r="A6" s="5" t="s">
        <v>4</v>
      </c>
      <c r="B6" s="59" t="str">
        <f>'AUTOS  NOTA 322'!B5:C5</f>
        <v>FABIAN ANDRES HENAO VILLAMIL (VÍCTIMA DIRECTA); JUAN CARLOS HENAO ECHEVERRY (PADRE); MARTHA VILLAMIL MANCERA(MADRE); JORGE IVAN HENAO VILLAMIL(HERMANO)</v>
      </c>
      <c r="C6" s="59"/>
    </row>
    <row r="7" spans="1:3" ht="15" customHeight="1" x14ac:dyDescent="0.25">
      <c r="A7" s="5" t="s">
        <v>5</v>
      </c>
      <c r="B7" s="59" t="str">
        <f>'AUTOS  NOTA 322'!B6:C6</f>
        <v>DEMANDA DIRECTA</v>
      </c>
      <c r="C7" s="59"/>
    </row>
    <row r="8" spans="1:3" ht="15" customHeight="1" x14ac:dyDescent="0.25">
      <c r="A8" s="30" t="s">
        <v>118</v>
      </c>
      <c r="B8" s="59" t="str">
        <f>'AUTOS  NOTA 322'!B7:C8</f>
        <v>FABIAN ANDRES HENAO VILLAMIL</v>
      </c>
      <c r="C8" s="59"/>
    </row>
    <row r="9" spans="1:3" ht="19.149999999999999" customHeight="1" x14ac:dyDescent="0.25">
      <c r="A9" s="5" t="s">
        <v>119</v>
      </c>
      <c r="B9" s="59"/>
      <c r="C9" s="59"/>
    </row>
    <row r="10" spans="1:3" x14ac:dyDescent="0.25">
      <c r="A10" s="7" t="s">
        <v>82</v>
      </c>
      <c r="B10" s="104">
        <f>'AUTOS NOTA 324'!B20:C20</f>
        <v>163153092</v>
      </c>
      <c r="C10" s="104"/>
    </row>
    <row r="11" spans="1:3" x14ac:dyDescent="0.25">
      <c r="A11" s="7" t="s">
        <v>138</v>
      </c>
      <c r="B11" s="105">
        <f>'AUTOS NOTA 324'!B39:C39</f>
        <v>48945927.600000001</v>
      </c>
      <c r="C11" s="59"/>
    </row>
    <row r="12" spans="1:3" ht="30" x14ac:dyDescent="0.25">
      <c r="A12" s="7" t="s">
        <v>86</v>
      </c>
      <c r="B12" s="102"/>
      <c r="C12" s="103"/>
    </row>
    <row r="13" spans="1:3" ht="45" x14ac:dyDescent="0.25">
      <c r="A13" s="5" t="s">
        <v>87</v>
      </c>
      <c r="B13" s="59"/>
      <c r="C13" s="59"/>
    </row>
    <row r="14" spans="1:3" ht="45" x14ac:dyDescent="0.25">
      <c r="A14" s="5" t="s">
        <v>88</v>
      </c>
      <c r="B14" s="59"/>
      <c r="C14" s="59"/>
    </row>
    <row r="15" spans="1:3" x14ac:dyDescent="0.25">
      <c r="A15" s="5" t="s">
        <v>89</v>
      </c>
      <c r="B15" s="6"/>
      <c r="C15" s="6"/>
    </row>
    <row r="16" spans="1:3" x14ac:dyDescent="0.25">
      <c r="A16" s="7" t="s">
        <v>90</v>
      </c>
      <c r="B16" s="59"/>
      <c r="C16" s="59"/>
    </row>
    <row r="17" spans="1:3" x14ac:dyDescent="0.25">
      <c r="A17" s="6" t="s">
        <v>91</v>
      </c>
      <c r="B17" s="103"/>
      <c r="C17" s="103"/>
    </row>
  </sheetData>
  <mergeCells count="16">
    <mergeCell ref="B16:C16"/>
    <mergeCell ref="B12:C12"/>
    <mergeCell ref="B17:C17"/>
    <mergeCell ref="B14:C14"/>
    <mergeCell ref="A1:C1"/>
    <mergeCell ref="B7:C7"/>
    <mergeCell ref="B10:C10"/>
    <mergeCell ref="B11:C11"/>
    <mergeCell ref="B13:C13"/>
    <mergeCell ref="B8:C8"/>
    <mergeCell ref="B2:C2"/>
    <mergeCell ref="B3:C3"/>
    <mergeCell ref="B4:C4"/>
    <mergeCell ref="B5:C5"/>
    <mergeCell ref="B6:C6"/>
    <mergeCell ref="B9:C9"/>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D504EE89-BC6D-46DA-B89F-71371E7786AD}">
          <x14:formula1>
            <xm:f>Hoja2!$B$1:$B$2</xm:f>
          </x14:formula1>
          <xm:sqref>B13:C13 B15 B16:C16</xm:sqref>
        </x14:dataValidation>
        <x14:dataValidation type="list" allowBlank="1" showInputMessage="1" showErrorMessage="1" xr:uid="{1D676583-DF8A-4A59-947B-D5D4A912595B}">
          <x14:formula1>
            <xm:f>Hoja2!$N$1:$N$3</xm:f>
          </x14:formula1>
          <xm:sqref>B9:C9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5"/>
  <dimension ref="A1:O13"/>
  <sheetViews>
    <sheetView topLeftCell="G1" workbookViewId="0">
      <selection activeCell="L26" sqref="L26"/>
    </sheetView>
  </sheetViews>
  <sheetFormatPr baseColWidth="10" defaultColWidth="11.42578125" defaultRowHeight="15" x14ac:dyDescent="0.25"/>
  <cols>
    <col min="4" max="4" width="20.28515625" bestFit="1" customWidth="1"/>
    <col min="5" max="5" width="42.7109375" bestFit="1" customWidth="1"/>
    <col min="12" max="12" width="30.7109375" customWidth="1"/>
    <col min="13" max="13" width="16" customWidth="1"/>
  </cols>
  <sheetData>
    <row r="1" spans="1:15" x14ac:dyDescent="0.25">
      <c r="A1" s="9" t="s">
        <v>32</v>
      </c>
      <c r="B1" t="s">
        <v>35</v>
      </c>
      <c r="C1" s="9" t="s">
        <v>37</v>
      </c>
      <c r="D1" s="9" t="s">
        <v>92</v>
      </c>
      <c r="E1" s="3" t="s">
        <v>43</v>
      </c>
      <c r="F1" s="2" t="s">
        <v>75</v>
      </c>
      <c r="G1" s="4">
        <v>0</v>
      </c>
      <c r="H1" t="s">
        <v>13</v>
      </c>
      <c r="I1" t="s">
        <v>93</v>
      </c>
      <c r="K1" t="s">
        <v>120</v>
      </c>
      <c r="L1" s="29" t="s">
        <v>152</v>
      </c>
      <c r="M1" t="s">
        <v>94</v>
      </c>
      <c r="N1" t="s">
        <v>75</v>
      </c>
      <c r="O1" t="s">
        <v>142</v>
      </c>
    </row>
    <row r="2" spans="1:15" x14ac:dyDescent="0.25">
      <c r="A2" t="s">
        <v>94</v>
      </c>
      <c r="B2" t="s">
        <v>45</v>
      </c>
      <c r="C2" t="s">
        <v>95</v>
      </c>
      <c r="D2" s="2" t="s">
        <v>96</v>
      </c>
      <c r="E2" s="1" t="s">
        <v>97</v>
      </c>
      <c r="F2" s="2" t="s">
        <v>79</v>
      </c>
      <c r="G2" s="4">
        <v>0.7</v>
      </c>
      <c r="H2" t="s">
        <v>14</v>
      </c>
      <c r="I2" t="s">
        <v>98</v>
      </c>
      <c r="K2" t="s">
        <v>121</v>
      </c>
      <c r="L2" s="29" t="s">
        <v>122</v>
      </c>
      <c r="M2" t="s">
        <v>99</v>
      </c>
      <c r="N2" t="s">
        <v>77</v>
      </c>
      <c r="O2" t="s">
        <v>45</v>
      </c>
    </row>
    <row r="3" spans="1:15" x14ac:dyDescent="0.25">
      <c r="A3" t="s">
        <v>99</v>
      </c>
      <c r="C3" t="s">
        <v>100</v>
      </c>
      <c r="D3" s="2" t="s">
        <v>101</v>
      </c>
      <c r="E3" s="1" t="s">
        <v>102</v>
      </c>
      <c r="F3" s="2" t="s">
        <v>77</v>
      </c>
      <c r="G3" s="4">
        <v>0.3</v>
      </c>
      <c r="H3" t="s">
        <v>103</v>
      </c>
      <c r="I3" t="s">
        <v>104</v>
      </c>
      <c r="L3" s="29" t="s">
        <v>123</v>
      </c>
      <c r="M3" t="s">
        <v>105</v>
      </c>
      <c r="N3" t="s">
        <v>79</v>
      </c>
    </row>
    <row r="4" spans="1:15" x14ac:dyDescent="0.25">
      <c r="A4" t="s">
        <v>105</v>
      </c>
      <c r="C4" t="s">
        <v>38</v>
      </c>
      <c r="E4" s="1" t="s">
        <v>106</v>
      </c>
      <c r="H4" t="s">
        <v>107</v>
      </c>
      <c r="I4" t="s">
        <v>18</v>
      </c>
      <c r="L4" t="s">
        <v>124</v>
      </c>
    </row>
    <row r="5" spans="1:15" x14ac:dyDescent="0.25">
      <c r="A5" t="s">
        <v>108</v>
      </c>
      <c r="E5" s="1" t="s">
        <v>109</v>
      </c>
      <c r="H5" t="s">
        <v>110</v>
      </c>
      <c r="I5" t="s">
        <v>111</v>
      </c>
      <c r="L5" s="29" t="s">
        <v>125</v>
      </c>
    </row>
    <row r="6" spans="1:15" x14ac:dyDescent="0.25">
      <c r="E6" s="1" t="s">
        <v>112</v>
      </c>
      <c r="I6" t="s">
        <v>113</v>
      </c>
      <c r="L6" s="29" t="s">
        <v>153</v>
      </c>
    </row>
    <row r="7" spans="1:15" x14ac:dyDescent="0.25">
      <c r="E7" s="1" t="s">
        <v>114</v>
      </c>
      <c r="I7" t="s">
        <v>145</v>
      </c>
      <c r="L7" s="29" t="s">
        <v>126</v>
      </c>
    </row>
    <row r="8" spans="1:15" x14ac:dyDescent="0.25">
      <c r="E8" s="1" t="s">
        <v>115</v>
      </c>
      <c r="L8" s="29" t="s">
        <v>147</v>
      </c>
    </row>
    <row r="9" spans="1:15" x14ac:dyDescent="0.25">
      <c r="L9" s="29" t="s">
        <v>127</v>
      </c>
    </row>
    <row r="10" spans="1:15" x14ac:dyDescent="0.25">
      <c r="L10" s="29" t="s">
        <v>128</v>
      </c>
    </row>
    <row r="11" spans="1:15" x14ac:dyDescent="0.25">
      <c r="L11" s="29" t="s">
        <v>129</v>
      </c>
    </row>
    <row r="12" spans="1:15" x14ac:dyDescent="0.25">
      <c r="L12" s="29" t="s">
        <v>130</v>
      </c>
    </row>
    <row r="13" spans="1:15" x14ac:dyDescent="0.25">
      <c r="L13" s="29" t="s">
        <v>150</v>
      </c>
    </row>
  </sheetData>
  <pageMargins left="0.7" right="0.7" top="0.75" bottom="0.75" header="0.3" footer="0.3"/>
  <headerFooter>
    <oddHeader>&amp;C&amp;"Calibri"&amp;10&amp;K000000 Internal&amp;1#_x000D_</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AUTOS  NOTA 322</vt:lpstr>
      <vt:lpstr>AUTOS NOTA 321</vt:lpstr>
      <vt:lpstr>AUTOS NOTA 324</vt:lpstr>
      <vt:lpstr>TASACION </vt:lpstr>
      <vt:lpstr>AUTOS NOTA 325</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CUPASACHOA HERRERA, YULI NATALIA (ALLIANZ COLOMBIA)</cp:lastModifiedBy>
  <cp:revision/>
  <cp:lastPrinted>2024-05-03T19:24:39Z</cp:lastPrinted>
  <dcterms:created xsi:type="dcterms:W3CDTF">2020-12-07T14:41:17Z</dcterms:created>
  <dcterms:modified xsi:type="dcterms:W3CDTF">2024-05-06T16:49:52Z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43847">
    <vt:lpwstr>02092021143847;CE02653;0</vt:lpwstr>
  </property>
  <property fmtid="{D5CDD505-2E9C-101B-9397-08002B2CF9AE}" pid="20" name="OfficeDocumentSecurity_02092021143943">
    <vt:lpwstr>02092021143943;CE02653;0</vt:lpwstr>
  </property>
  <property fmtid="{D5CDD505-2E9C-101B-9397-08002B2CF9AE}" pid="21" name="OfficeDocumentSecurity_02092021144022">
    <vt:lpwstr>02092021144022;CE02653;0</vt:lpwstr>
  </property>
  <property fmtid="{D5CDD505-2E9C-101B-9397-08002B2CF9AE}" pid="22" name="MSIP_Label_863bc15e-e7bf-41c1-bdb3-03882d8a2e2c_Enabled">
    <vt:lpwstr>true</vt:lpwstr>
  </property>
  <property fmtid="{D5CDD505-2E9C-101B-9397-08002B2CF9AE}" pid="23" name="MSIP_Label_863bc15e-e7bf-41c1-bdb3-03882d8a2e2c_SetDate">
    <vt:lpwstr>2023-02-15T12:41:27Z</vt:lpwstr>
  </property>
  <property fmtid="{D5CDD505-2E9C-101B-9397-08002B2CF9AE}" pid="24" name="MSIP_Label_863bc15e-e7bf-41c1-bdb3-03882d8a2e2c_Method">
    <vt:lpwstr>Privileged</vt:lpwstr>
  </property>
  <property fmtid="{D5CDD505-2E9C-101B-9397-08002B2CF9AE}" pid="25" name="MSIP_Label_863bc15e-e7bf-41c1-bdb3-03882d8a2e2c_Name">
    <vt:lpwstr>863bc15e-e7bf-41c1-bdb3-03882d8a2e2c</vt:lpwstr>
  </property>
  <property fmtid="{D5CDD505-2E9C-101B-9397-08002B2CF9AE}" pid="26" name="MSIP_Label_863bc15e-e7bf-41c1-bdb3-03882d8a2e2c_SiteId">
    <vt:lpwstr>6e06e42d-6925-47c6-b9e7-9581c7ca302a</vt:lpwstr>
  </property>
  <property fmtid="{D5CDD505-2E9C-101B-9397-08002B2CF9AE}" pid="27" name="MSIP_Label_863bc15e-e7bf-41c1-bdb3-03882d8a2e2c_ActionId">
    <vt:lpwstr>ecc5e9df-e1db-4698-8463-abf3c56b12d7</vt:lpwstr>
  </property>
  <property fmtid="{D5CDD505-2E9C-101B-9397-08002B2CF9AE}" pid="28" name="MSIP_Label_863bc15e-e7bf-41c1-bdb3-03882d8a2e2c_ContentBits">
    <vt:lpwstr>1</vt:lpwstr>
  </property>
</Properties>
</file>