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docs.live.net/0db034f32b59695d/Documentos/GHA/LITIGIOS BOGOTÁ/ALLIANZ/GLORIA ELENA VALENCIA GALLEGO/"/>
    </mc:Choice>
  </mc:AlternateContent>
  <xr:revisionPtr revIDLastSave="0" documentId="8_{7002F872-9C99-4316-B009-A6FED79B6155}" xr6:coauthVersionLast="47" xr6:coauthVersionMax="47" xr10:uidLastSave="{00000000-0000-0000-0000-000000000000}"/>
  <bookViews>
    <workbookView xWindow="-120" yWindow="-120" windowWidth="20730" windowHeight="11040"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<sst xmlns="http://schemas.openxmlformats.org/spreadsheetml/2006/main" count="242" uniqueCount="178">
  <si>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</si>
  <si>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</si>
  <si>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</si>
  <si>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</si>
  <si>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</si>
  <si>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</si>
  <si>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</si>
  <si>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</si>
  <si>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</si>
  <si>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</si>
  <si>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</si>
  <si>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</si>
  <si>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</si>
  <si>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</si>
  <si>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</si>
  <si>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</si>
  <si>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</si>
  <si>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</si>
  <si>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</si>
  <si>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</si>
  <si>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</si>
  <si>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</si>
  <si>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</si>
  <si>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</si>
  <si>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</si>
  <si>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</si>
  <si>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</si>
  <si>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</si>
  <si>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</si>
  <si>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</si>
  <si>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</si>
  <si>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</si>
  <si>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</si>
  <si>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</si>
  <si>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</si>
  <si>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</si>
  <si>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</si>
  <si>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</si>
  <si>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</si>
  <si>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</si>
  <si>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</si>
  <si>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</si>
  <si>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</si>
  <si>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</si>
  <si>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</si>
  <si>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</si>
  <si>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</si>
  <si>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</si>
  <si>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</si>
  <si>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</si>
  <si>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</si>
  <si>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</si>
  <si>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</si>
  <si>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</si>
  <si>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</si>
  <si>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</si>
  <si>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</si>
  <si>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</si>
  <si>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</si>
  <si>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</si>
  <si>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</si>
  <si>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</si>
  <si>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</si>
  <si>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</si>
  <si>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</si>
  <si>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</si>
  <si>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</si>
  <si>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</si>
  <si>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</si>
  <si>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</si>
  <si>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</si>
  <si>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</si>
  <si>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</si>
  <si>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</si>
  <si>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</si>
  <si>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</si>
  <si>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</si>
  <si>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</si>
  <si>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</si>
  <si>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</si>
  <si>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</si>
  <si>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</si>
  <si>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</si>
  <si>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</si>
  <si>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</si>
  <si>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</si>
  <si>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</si>
  <si>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</si>
  <si>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</si>
  <si>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</si>
  <si>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</si>
  <si>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</si>
  <si>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</si>
  <si>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</si>
  <si>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</si>
  <si>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</si>
  <si>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</si>
  <si>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</si>
  <si>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</si>
  <si>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</si>
  <si>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</si>
  <si>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</si>
  <si>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</si>
  <si>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</si>
  <si>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</si>
  <si>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</si>
  <si>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</si>
  <si>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</si>
  <si>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</si>
  <si>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</si>
  <si>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</si>
  <si>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</si>
  <si>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</si>
  <si>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</si>
  <si>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</si>
  <si>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</si>
  <si>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</si>
  <si>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</si>
  <si>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</si>
  <si>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</si>
  <si>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</si>
  <si>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</si>
  <si>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</si>
  <si>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</si>
  <si>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</si>
  <si>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</si>
  <si>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</si>
  <si>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</si>
  <si>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</si>
  <si>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</si>
  <si>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</si>
  <si>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</si>
  <si>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</si>
  <si>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</si>
  <si>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</si>
  <si>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</si>
  <si>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</si>
  <si>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</si>
  <si>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</si>
  <si>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</si>
  <si>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</si>
  <si>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</si>
  <si>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</si>
  <si>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</si>
  <si>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</si>
  <si>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</si>
  <si>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</si>
  <si>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</si>
  <si>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</si>
  <si>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</si>
  <si>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</si>
  <si>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</si>
  <si>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</si>
  <si>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</si>
  <si>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</si>
  <si>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</si>
  <si>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</si>
  <si>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2024014696</t>
  </si>
  <si>
    <t xml:space="preserve">Superintedencia Financiera de Colombia </t>
  </si>
  <si>
    <t xml:space="preserve">Allianz Seguros S.A. </t>
  </si>
  <si>
    <t xml:space="preserve">Gloria Elena Valencia Gallego </t>
  </si>
  <si>
    <t xml:space="preserve">1. El 24 de enero de 2023, la señora Gloria Elena Valencia suscribió con Allianz Seguros S.A. la Póliza de Automóviles Individual Livianos Particulares No. 023204190/0. 
2. A través del mentado contrato de seguro se aserguró el vehículo de placas IAM-303, automóvil RENAULT.
3. Der acuerdo con el escrito de demanda, el 3 de junio de 2022 fue hurtado cuando el vehículo era conducido por el señor Marco Aurelio NaranjoValencia, hijo de la asegurada. 
4. De acuerdo con la demanda, se presentó la respectiva denunciapor hurto el 6 de junio de 2022 y luego de ello se presentó la respectiva reclamación (no indican fecha). 
5. El 26 de junio de 2023 se objeta la reclamación aduciendo: (i) el vehículo asegurado para la fecha de los hechos estaba prestando servicio de UBER y (ii) la las circunstgancias del hecho presentan sendas inconsistencias que impiden acceder con la afectaci´n de amparo de hurto. </t>
  </si>
  <si>
    <t>Junio 3 de 2022</t>
  </si>
  <si>
    <t xml:space="preserve">No aplica, se trata de una acción de protección al consumidor. </t>
  </si>
  <si>
    <t>No aplica- Sustracción total</t>
  </si>
  <si>
    <t xml:space="preserve">No aplica - sustracción total </t>
  </si>
  <si>
    <t>IAM303</t>
  </si>
  <si>
    <t>023204190/0</t>
  </si>
  <si>
    <t xml:space="preserve">29 de febrero de 2024 </t>
  </si>
  <si>
    <t>1 de marzo de 2024</t>
  </si>
  <si>
    <t xml:space="preserve">22 de marzo de 2024 </t>
  </si>
  <si>
    <t>Desde las 00:00 horas del 24/01/2023 hasta las 24:00 horas del
23/01/2024</t>
  </si>
  <si>
    <t>SINIESTRO    127625601  LEGIS  APJ32291</t>
  </si>
  <si>
    <t xml:space="preserve">Como liquidación objetiva de perjuicios se tiene $37,325,223, a este valor se llegó de la siguiente manera: 
1. Hurto de mayor cuantía: A título de amparo de hurto de mayor cuantía se llegó a la suma de $34,100,000, pues ésta corresponde al valor asegurado para el amparo de hurto de mayor cuantía. Vale la pena indicar que la póliza estableció que Allianz asumirá la desaparición permanente del vehículo completo o de sus partes y/o los daños causados al vehículo asegurado como consecuencia directa de cualquier clase o tentativa de hurto. Cuando el valor de reposición de las partes hurtadas o dañadas sea igual o superior al 75% del valor asegurado del vehículo al momento del siniestro, se determinara como Hurto de Mayor Cuantía. De tal manera que al presentarse el hurto del vehículo en su totalidad, el valor corresponde al amparo de hurto de mayor cuantía señalado en la póliza. 
2. Intereses moratorios: Se tendrá en cuenta la suma de $3,225,223 por concepto de intereses moratorios contados a partir del día 5 de julio de 2023, esto es, un mes después de la fecha en la que se presentó la reclamación de acuerdo con el informe INIF, y hasta la fecha. 
3. Deducible: En este caso como el amparo a afectar es el hurto de mayor cuantía no hay lugar a aplicar el deducible que fue pactado únicamente para el amparo de hurto de menor cuantía. </t>
  </si>
  <si>
    <t xml:space="preserve">Hurto de Mayor Cuantía </t>
  </si>
  <si>
    <t>Intereses moratorios</t>
  </si>
  <si>
    <t xml:space="preserve">La contingencia se califica como PROBABLE, teniendo en cuenta que la Póliza presta cobertura material y temporal. Ahora bien, aunque los hechos de este proceso den lugar a la configuración de las exclusiones contenidas en los literales d, h, n y q del artículo 3.1 de las condiciones generales del seguro, lo cierto es que las mismas no se encuentran a partir de la primera página de la póliza y como consecuencia, podrían ser declaradas ineficaces.
 Lo primero que debe tomarse en consideración es que la Póliza de automóviles Individual (livianos particulares) No. 023204190/0 presta cobertura material y temporal, de conformidad con los hechos y pretensiones expuestas en el líbelo de la demanda. Frente a la cobertura temporal, debe decirse que su modalidad es OCURRENCIA y en tal virtud, ampara los eventos ocurridos dentro de la limitación temporal de la póliza comprendida desde el 24 de enero de 2023 hasta el 23 de enero de 2024. En consecuencia, el presunto hurto ocurrió en vigencia de la referida póliza dado que el mismo presuntamente acaeció el 3 de junio de 2023. Aunado a ello, presta cobertura material en tanto ampara el hurto de mayor cuantía, pretensión que solicita la demandante. 
Ahora, debe tenerse en cuenta que si bien el vehículo asegurado era usado para el transporte de pasajeros a través de plataformas digitales, actividad que configura las causales de exclusión contenidas en los literales b, h, n y q del acápite 3.1 de las condiciones generales del seguro. Debe decirse que la Superintendencia Financiera de Colombia podría inaplicar las citadas exclusiones por no encontrarse a partir de la primera página de la póliza como lo exigen los artículos 184 del Estatuto Orgánico del Sistema Financiero y 44 de la Ley 45 del 90. En ese sentido, si bien la compañía objetó la reclamación porque el vehículo asegurado era utilizado como adscrito a la plataforma UBER para el momento del hurto, las exclusiones no cumplen con los requisitos antes indicados. Así mismo, frente al segundo criterio, esto es, la sospecha de fraude ante la falta de respuesta de la asegurada, se advierte que no se generó un informe final por parte del Instituto Nacional de Investigación y Fraude que estableciera alguna conclusión por la que se pudiera sustentar la objeción en lo que tiene que ver con la falta de acreditación de la condiciones de tiempo, modo y lugar del hurto y, por sustracción de materia, tampoco para acreditar un fraude en el ámbito judicial. En tal virtud se califica como probable la contingencia, puesto que de las pruebas que obran en el expediente está acreditado que el 3 de junio de 2023 el vehículo asegurado fue hurtado y por sustracción de materia, está probada la obligación indemnizatoria en cabeza de la compañía de seguros. Lo anterior, sin perjuicio del carácter contingente del proceso.
</t>
  </si>
  <si>
    <t>1. No se encuentra probada la ocurrencia del siniestro derivado del amparo de cumplimiento, ni la cuantíua de los perjuicios en los términos del artículo 1077 del Código de Comercio. 
2. Falta de cobertura material de la Póliza No. 023204190/0 por haberse configurado un evento expresamente excluido. 
3. Falta de cobertura material dado que la culpa grave representa un hecho no asegurable. 
4. Carácter meramente indemnizatorio que revisten los contratos de seguro. 
5. En cualquier caso, de ninguna forma se podrá exceder el límite del valor asegurado del amparo de hurto de mayor cuantía.
6. Improcedencia total del cobro de intereses moratorios.
7.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</si>
</sst>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5" zoomScaleNormal="115"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5" t="s">
        <v>0</v>
      </c>
      <c r="B1" s="55"/>
      <c r="C1" s="55"/>
    </row>
    <row r="2" spans="1:3" x14ac:dyDescent="0.25">
      <c r="A2" s="5" t="s">
        <v>1</v>
      </c>
      <c r="B2" s="60" t="s">
        <v>157</v>
      </c>
      <c r="C2" s="61"/>
    </row>
    <row r="3" spans="1:3" x14ac:dyDescent="0.25">
      <c r="A3" s="5" t="s">
        <v>2</v>
      </c>
      <c r="B3" s="62" t="s">
        <v>158</v>
      </c>
      <c r="C3" s="63"/>
    </row>
    <row r="4" spans="1:3" x14ac:dyDescent="0.25">
      <c r="A4" s="5" t="s">
        <v>3</v>
      </c>
      <c r="B4" s="62" t="s">
        <v>159</v>
      </c>
      <c r="C4" s="63"/>
    </row>
    <row r="5" spans="1:3" ht="31.5" customHeight="1" x14ac:dyDescent="0.25">
      <c r="A5" s="5" t="s">
        <v>4</v>
      </c>
      <c r="B5" s="62" t="s">
        <v>160</v>
      </c>
      <c r="C5" s="63"/>
    </row>
    <row r="6" spans="1:3" x14ac:dyDescent="0.25">
      <c r="A6" s="5" t="s">
        <v>5</v>
      </c>
      <c r="B6" s="51" t="s">
        <v>126</v>
      </c>
      <c r="C6" s="51"/>
    </row>
    <row r="7" spans="1:3" x14ac:dyDescent="0.25">
      <c r="A7" s="44" t="s">
        <v>6</v>
      </c>
      <c r="B7" s="56" t="s">
        <v>155</v>
      </c>
      <c r="C7" s="57"/>
    </row>
    <row r="8" spans="1:3" ht="23.1" customHeight="1" x14ac:dyDescent="0.25">
      <c r="A8" s="27" t="s">
        <v>7</v>
      </c>
      <c r="B8" s="51" t="s">
        <v>164</v>
      </c>
      <c r="C8" s="51"/>
    </row>
    <row r="9" spans="1:3" x14ac:dyDescent="0.25">
      <c r="A9" s="27" t="s">
        <v>8</v>
      </c>
      <c r="B9" s="51" t="s">
        <v>165</v>
      </c>
      <c r="C9" s="51"/>
    </row>
    <row r="10" spans="1:3" x14ac:dyDescent="0.25">
      <c r="A10" s="27" t="s">
        <v>9</v>
      </c>
      <c r="B10" s="49" t="s">
        <v>165</v>
      </c>
      <c r="C10" s="49"/>
    </row>
    <row r="11" spans="1:3" ht="30" customHeight="1" x14ac:dyDescent="0.25">
      <c r="A11" s="28" t="s">
        <v>10</v>
      </c>
      <c r="B11" s="49" t="s">
        <v>165</v>
      </c>
      <c r="C11" s="49"/>
    </row>
    <row r="12" spans="1:3" ht="30" customHeight="1" x14ac:dyDescent="0.25">
      <c r="A12" s="5" t="s">
        <v>11</v>
      </c>
      <c r="B12" s="50" t="s">
        <v>164</v>
      </c>
      <c r="C12" s="50"/>
    </row>
    <row r="13" spans="1:3" x14ac:dyDescent="0.25">
      <c r="A13" s="5" t="s">
        <v>12</v>
      </c>
      <c r="B13" s="51" t="s">
        <v>165</v>
      </c>
      <c r="C13" s="51"/>
    </row>
    <row r="14" spans="1:3" x14ac:dyDescent="0.25">
      <c r="A14" s="5" t="s">
        <v>13</v>
      </c>
      <c r="B14" s="52" t="s">
        <v>165</v>
      </c>
      <c r="C14" s="51"/>
    </row>
    <row r="15" spans="1:3" x14ac:dyDescent="0.25">
      <c r="A15" s="5" t="s">
        <v>14</v>
      </c>
      <c r="B15" s="51" t="s">
        <v>165</v>
      </c>
      <c r="C15" s="51"/>
    </row>
    <row r="16" spans="1:3" x14ac:dyDescent="0.25">
      <c r="A16" s="5" t="s">
        <v>15</v>
      </c>
      <c r="B16" s="51" t="s">
        <v>165</v>
      </c>
      <c r="C16" s="51"/>
    </row>
    <row r="17" spans="1:3" ht="15" customHeight="1" x14ac:dyDescent="0.25">
      <c r="A17" s="5" t="s">
        <v>16</v>
      </c>
      <c r="B17" s="49" t="s">
        <v>124</v>
      </c>
      <c r="C17" s="49"/>
    </row>
    <row r="18" spans="1:3" x14ac:dyDescent="0.25">
      <c r="A18" s="5" t="s">
        <v>17</v>
      </c>
      <c r="B18" s="49" t="s">
        <v>165</v>
      </c>
      <c r="C18" s="49"/>
    </row>
    <row r="19" spans="1:3" ht="18.75" customHeight="1" x14ac:dyDescent="0.25">
      <c r="A19" s="5" t="s">
        <v>18</v>
      </c>
      <c r="B19" s="58" t="s">
        <v>164</v>
      </c>
      <c r="C19" s="59"/>
    </row>
    <row r="20" spans="1:3" x14ac:dyDescent="0.25">
      <c r="A20" s="5" t="s">
        <v>19</v>
      </c>
      <c r="B20" s="51" t="s">
        <v>165</v>
      </c>
      <c r="C20" s="51"/>
    </row>
    <row r="21" spans="1:3" ht="17.25" customHeight="1" x14ac:dyDescent="0.25">
      <c r="A21" s="5" t="s">
        <v>20</v>
      </c>
      <c r="B21" s="49"/>
      <c r="C21" s="49"/>
    </row>
    <row r="22" spans="1:3" x14ac:dyDescent="0.25">
      <c r="A22" s="43" t="s">
        <v>21</v>
      </c>
      <c r="B22" s="48" t="s">
        <v>162</v>
      </c>
      <c r="C22" s="48"/>
    </row>
    <row r="23" spans="1:3" x14ac:dyDescent="0.25">
      <c r="A23" s="27" t="s">
        <v>22</v>
      </c>
      <c r="B23" s="47" t="s">
        <v>163</v>
      </c>
      <c r="C23" s="45"/>
    </row>
    <row r="24" spans="1:3" x14ac:dyDescent="0.25">
      <c r="A24" s="27" t="s">
        <v>23</v>
      </c>
      <c r="B24" s="47" t="s">
        <v>163</v>
      </c>
      <c r="C24" s="45"/>
    </row>
    <row r="25" spans="1:3" x14ac:dyDescent="0.25">
      <c r="A25" s="64" t="s">
        <v>24</v>
      </c>
      <c r="B25" s="45" t="s">
        <v>161</v>
      </c>
      <c r="C25" s="46"/>
    </row>
    <row r="26" spans="1:3" x14ac:dyDescent="0.25">
      <c r="A26" s="64"/>
      <c r="B26" s="46"/>
      <c r="C26" s="46"/>
    </row>
    <row r="27" spans="1:3" ht="100.5" customHeight="1" x14ac:dyDescent="0.25">
      <c r="A27" s="64"/>
      <c r="B27" s="46"/>
      <c r="C27" s="46"/>
    </row>
    <row r="28" spans="1:3" x14ac:dyDescent="0.25">
      <c r="A28" s="27" t="s">
        <v>25</v>
      </c>
      <c r="B28" s="46" t="s">
        <v>160</v>
      </c>
      <c r="C28" s="46"/>
    </row>
    <row r="29" spans="1:3" x14ac:dyDescent="0.25">
      <c r="A29" s="27" t="s">
        <v>26</v>
      </c>
      <c r="B29" s="46">
        <v>43086152</v>
      </c>
      <c r="C29" s="46"/>
    </row>
    <row r="30" spans="1:3" x14ac:dyDescent="0.25">
      <c r="A30" s="27" t="s">
        <v>27</v>
      </c>
      <c r="B30" s="46" t="s">
        <v>166</v>
      </c>
      <c r="C30" s="46"/>
    </row>
    <row r="31" spans="1:3" x14ac:dyDescent="0.25">
      <c r="A31" s="27" t="s">
        <v>28</v>
      </c>
      <c r="B31" s="46" t="s">
        <v>167</v>
      </c>
      <c r="C31" s="46"/>
    </row>
    <row r="32" spans="1:3" x14ac:dyDescent="0.25">
      <c r="A32" s="27" t="s">
        <v>29</v>
      </c>
      <c r="B32" s="53" t="s">
        <v>168</v>
      </c>
      <c r="C32" s="54"/>
    </row>
    <row r="33" spans="1:3" x14ac:dyDescent="0.25">
      <c r="A33" s="5" t="s">
        <v>30</v>
      </c>
      <c r="B33" s="52" t="s">
        <v>169</v>
      </c>
      <c r="C33" s="52"/>
    </row>
    <row r="34" spans="1:3" ht="45" x14ac:dyDescent="0.25">
      <c r="A34" s="5" t="s">
        <v>31</v>
      </c>
      <c r="B34" s="52" t="s">
        <v>170</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70" zoomScaleNormal="70" workbookViewId="0">
      <selection activeCell="A17" sqref="A17:A2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5" t="s">
        <v>32</v>
      </c>
      <c r="B1" s="65"/>
      <c r="C1" s="65"/>
    </row>
    <row r="2" spans="1:3" ht="15.75" customHeight="1" x14ac:dyDescent="0.25">
      <c r="A2" s="20" t="s">
        <v>33</v>
      </c>
      <c r="B2" s="66" t="s">
        <v>172</v>
      </c>
      <c r="C2" s="67"/>
    </row>
    <row r="3" spans="1:3" s="2" customFormat="1" x14ac:dyDescent="0.25">
      <c r="A3" s="5" t="s">
        <v>1</v>
      </c>
      <c r="B3" s="51" t="str">
        <f>'AUTOS  NOTA 322'!B2:C2</f>
        <v>2024014696</v>
      </c>
      <c r="C3" s="51"/>
    </row>
    <row r="4" spans="1:3" s="2" customFormat="1" x14ac:dyDescent="0.25">
      <c r="A4" s="5" t="s">
        <v>2</v>
      </c>
      <c r="B4" s="51" t="str">
        <f>'AUTOS  NOTA 322'!B3:C3</f>
        <v xml:space="preserve">Superintedencia Financiera de Colombia </v>
      </c>
      <c r="C4" s="51"/>
    </row>
    <row r="5" spans="1:3" s="2" customFormat="1" x14ac:dyDescent="0.25">
      <c r="A5" s="5" t="s">
        <v>3</v>
      </c>
      <c r="B5" s="51" t="str">
        <f>'AUTOS  NOTA 322'!B4:C4</f>
        <v xml:space="preserve">Allianz Seguros S.A. </v>
      </c>
      <c r="C5" s="51"/>
    </row>
    <row r="6" spans="1:3" s="2" customFormat="1" x14ac:dyDescent="0.25">
      <c r="A6" s="5" t="s">
        <v>4</v>
      </c>
      <c r="B6" s="51" t="str">
        <f>'AUTOS  NOTA 322'!B5:C5</f>
        <v xml:space="preserve">Gloria Elena Valencia Gallego </v>
      </c>
      <c r="C6" s="51"/>
    </row>
    <row r="7" spans="1:3" s="2" customFormat="1" x14ac:dyDescent="0.25">
      <c r="A7" s="5" t="s">
        <v>5</v>
      </c>
      <c r="B7" s="51" t="str">
        <f>'AUTOS  NOTA 322'!B6:C6</f>
        <v>DEMANDA DIRECTA</v>
      </c>
      <c r="C7" s="51"/>
    </row>
    <row r="8" spans="1:3" s="2" customFormat="1" x14ac:dyDescent="0.25">
      <c r="A8" s="30" t="s">
        <v>34</v>
      </c>
      <c r="B8" s="51" t="str">
        <f>'AUTOS  NOTA 322'!B7:C8</f>
        <v>No aplica- Sustracción total</v>
      </c>
      <c r="C8" s="51"/>
    </row>
    <row r="9" spans="1:3" x14ac:dyDescent="0.25">
      <c r="A9" s="20" t="s">
        <v>35</v>
      </c>
      <c r="B9" s="51">
        <v>23204190</v>
      </c>
      <c r="C9" s="51"/>
    </row>
    <row r="10" spans="1:3" x14ac:dyDescent="0.25">
      <c r="A10" s="20" t="s">
        <v>36</v>
      </c>
      <c r="B10" s="51" t="s">
        <v>155</v>
      </c>
      <c r="C10" s="51"/>
    </row>
    <row r="11" spans="1:3" x14ac:dyDescent="0.25">
      <c r="A11" s="20" t="s">
        <v>38</v>
      </c>
      <c r="B11" s="80">
        <v>36560000</v>
      </c>
      <c r="C11" s="81"/>
    </row>
    <row r="12" spans="1:3" x14ac:dyDescent="0.25">
      <c r="A12" s="20" t="s">
        <v>39</v>
      </c>
      <c r="B12" s="80">
        <v>0</v>
      </c>
      <c r="C12" s="81"/>
    </row>
    <row r="13" spans="1:3" x14ac:dyDescent="0.25">
      <c r="A13" s="20" t="s">
        <v>40</v>
      </c>
      <c r="B13" s="62" t="s">
        <v>117</v>
      </c>
      <c r="C13" s="63"/>
    </row>
    <row r="14" spans="1:3" x14ac:dyDescent="0.25">
      <c r="A14" s="20" t="s">
        <v>41</v>
      </c>
      <c r="B14" s="49" t="s">
        <v>171</v>
      </c>
      <c r="C14" s="51"/>
    </row>
    <row r="15" spans="1:3" x14ac:dyDescent="0.25">
      <c r="A15" s="20" t="s">
        <v>42</v>
      </c>
      <c r="B15" s="51" t="s">
        <v>112</v>
      </c>
      <c r="C15" s="51"/>
    </row>
    <row r="16" spans="1:3" x14ac:dyDescent="0.25">
      <c r="A16" s="20" t="s">
        <v>43</v>
      </c>
      <c r="B16" s="51" t="s">
        <v>112</v>
      </c>
      <c r="C16" s="51"/>
    </row>
    <row r="17" spans="1:3" x14ac:dyDescent="0.25">
      <c r="A17" s="82" t="s">
        <v>44</v>
      </c>
      <c r="B17" s="51" t="s">
        <v>135</v>
      </c>
      <c r="C17" s="51"/>
    </row>
    <row r="18" spans="1:3" x14ac:dyDescent="0.25">
      <c r="A18" s="83"/>
      <c r="B18" s="10" t="s">
        <v>45</v>
      </c>
      <c r="C18" s="10" t="s">
        <v>46</v>
      </c>
    </row>
    <row r="19" spans="1:3" x14ac:dyDescent="0.25">
      <c r="A19" s="83"/>
      <c r="B19" s="6" t="s">
        <v>47</v>
      </c>
      <c r="C19" s="6"/>
    </row>
    <row r="20" spans="1:3" x14ac:dyDescent="0.25">
      <c r="A20" s="83"/>
      <c r="B20" s="6"/>
      <c r="C20" s="6"/>
    </row>
    <row r="21" spans="1:3" x14ac:dyDescent="0.25">
      <c r="A21" s="84"/>
      <c r="B21" s="6"/>
      <c r="C21" s="6"/>
    </row>
    <row r="22" spans="1:3" x14ac:dyDescent="0.25">
      <c r="A22" s="20" t="s">
        <v>48</v>
      </c>
      <c r="B22" s="51"/>
      <c r="C22" s="51"/>
    </row>
    <row r="23" spans="1:3" x14ac:dyDescent="0.25">
      <c r="A23" s="20" t="s">
        <v>49</v>
      </c>
      <c r="B23" s="66"/>
      <c r="C23" s="67"/>
    </row>
    <row r="24" spans="1:3" x14ac:dyDescent="0.25">
      <c r="A24" s="20" t="s">
        <v>50</v>
      </c>
      <c r="B24" s="51" t="s">
        <v>122</v>
      </c>
      <c r="C24" s="51"/>
    </row>
    <row r="25" spans="1:3" x14ac:dyDescent="0.25">
      <c r="A25" s="20" t="s">
        <v>51</v>
      </c>
      <c r="B25" s="51"/>
      <c r="C25" s="51"/>
    </row>
    <row r="26" spans="1:3" x14ac:dyDescent="0.25">
      <c r="A26" s="20" t="s">
        <v>52</v>
      </c>
      <c r="B26" s="51"/>
      <c r="C26" s="51"/>
    </row>
    <row r="27" spans="1:3" x14ac:dyDescent="0.25">
      <c r="A27" s="19" t="s">
        <v>53</v>
      </c>
      <c r="B27" s="51"/>
      <c r="C27" s="51"/>
    </row>
    <row r="28" spans="1:3" x14ac:dyDescent="0.25">
      <c r="A28" s="68" t="s">
        <v>54</v>
      </c>
      <c r="B28" s="68"/>
      <c r="C28" s="68"/>
    </row>
    <row r="29" spans="1:3" x14ac:dyDescent="0.25">
      <c r="A29" s="78" t="s">
        <v>55</v>
      </c>
      <c r="B29" s="79"/>
      <c r="C29" s="11"/>
    </row>
    <row r="30" spans="1:3" x14ac:dyDescent="0.25">
      <c r="A30" s="78" t="s">
        <v>56</v>
      </c>
      <c r="B30" s="79"/>
      <c r="C30" s="11"/>
    </row>
    <row r="31" spans="1:3" x14ac:dyDescent="0.25">
      <c r="A31" s="78" t="s">
        <v>57</v>
      </c>
      <c r="B31" s="79"/>
      <c r="C31" s="12"/>
    </row>
    <row r="32" spans="1:3" x14ac:dyDescent="0.25">
      <c r="A32" s="78" t="s">
        <v>58</v>
      </c>
      <c r="B32" s="79"/>
      <c r="C32" s="11"/>
    </row>
    <row r="33" spans="1:3" x14ac:dyDescent="0.25">
      <c r="A33" s="78" t="s">
        <v>59</v>
      </c>
      <c r="B33" s="79"/>
      <c r="C33" s="11"/>
    </row>
    <row r="34" spans="1:3" x14ac:dyDescent="0.25">
      <c r="A34" s="78" t="s">
        <v>60</v>
      </c>
      <c r="B34" s="79"/>
      <c r="C34" s="13"/>
    </row>
    <row r="35" spans="1:3" x14ac:dyDescent="0.25">
      <c r="A35" s="69" t="s">
        <v>61</v>
      </c>
      <c r="B35" s="70"/>
      <c r="C35" s="14"/>
    </row>
    <row r="36" spans="1:3" x14ac:dyDescent="0.25">
      <c r="A36" s="69" t="s">
        <v>62</v>
      </c>
      <c r="B36" s="70"/>
      <c r="C36" s="15"/>
    </row>
    <row r="37" spans="1:3" x14ac:dyDescent="0.25">
      <c r="A37" s="71" t="s">
        <v>63</v>
      </c>
      <c r="B37" s="72"/>
      <c r="C37" s="15"/>
    </row>
    <row r="38" spans="1:3" x14ac:dyDescent="0.25">
      <c r="A38" s="73"/>
      <c r="B38" s="74"/>
      <c r="C38" s="15"/>
    </row>
    <row r="39" spans="1:3" x14ac:dyDescent="0.25">
      <c r="A39" s="75"/>
      <c r="B39" s="76"/>
      <c r="C39" s="15"/>
    </row>
    <row r="40" spans="1:3" x14ac:dyDescent="0.25">
      <c r="A40" s="77" t="s">
        <v>64</v>
      </c>
      <c r="B40" s="77"/>
      <c r="C40" s="77"/>
    </row>
    <row r="41" spans="1:3" x14ac:dyDescent="0.25">
      <c r="A41" s="17" t="s">
        <v>65</v>
      </c>
      <c r="B41" s="18"/>
      <c r="C41" s="15"/>
    </row>
    <row r="42" spans="1:3" x14ac:dyDescent="0.25">
      <c r="A42" s="69" t="s">
        <v>66</v>
      </c>
      <c r="B42" s="70"/>
      <c r="C42" s="15"/>
    </row>
    <row r="43" spans="1:3" x14ac:dyDescent="0.25">
      <c r="A43" s="69" t="s">
        <v>67</v>
      </c>
      <c r="B43" s="70"/>
      <c r="C43" s="15"/>
    </row>
    <row r="44" spans="1:3" x14ac:dyDescent="0.25">
      <c r="A44" s="17" t="s">
        <v>68</v>
      </c>
      <c r="B44" s="18"/>
      <c r="C44" s="15"/>
    </row>
    <row r="45" spans="1:3" x14ac:dyDescent="0.25">
      <c r="A45" s="17" t="s">
        <v>69</v>
      </c>
      <c r="B45" s="18"/>
      <c r="C45" s="15"/>
    </row>
    <row r="46" spans="1:3" x14ac:dyDescent="0.25">
      <c r="A46" s="69" t="s">
        <v>70</v>
      </c>
      <c r="B46" s="70"/>
      <c r="C46" s="15"/>
    </row>
    <row r="47" spans="1:3" x14ac:dyDescent="0.25">
      <c r="A47" s="17" t="s">
        <v>71</v>
      </c>
      <c r="B47" s="16"/>
      <c r="C47" s="15"/>
    </row>
    <row r="48" spans="1:3" x14ac:dyDescent="0.25">
      <c r="A48" s="69" t="s">
        <v>72</v>
      </c>
      <c r="B48" s="70"/>
      <c r="C48" s="15"/>
    </row>
    <row r="49" spans="1:3" x14ac:dyDescent="0.25">
      <c r="A49" s="69" t="s">
        <v>73</v>
      </c>
      <c r="B49" s="70"/>
      <c r="C49" s="15"/>
    </row>
    <row r="50" spans="1:3" x14ac:dyDescent="0.25">
      <c r="A50" s="69" t="s">
        <v>63</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5" t="s">
        <v>74</v>
      </c>
      <c r="B1" s="65"/>
      <c r="C1" s="65"/>
    </row>
    <row r="2" spans="1:9" ht="15" customHeight="1" x14ac:dyDescent="0.25">
      <c r="A2" s="34" t="s">
        <v>33</v>
      </c>
      <c r="B2" s="89" t="str">
        <f>'AUTOS NOTA 321'!B2:C2</f>
        <v>SINIESTRO    127625601  LEGIS  APJ32291</v>
      </c>
      <c r="C2" s="90"/>
    </row>
    <row r="3" spans="1:9" x14ac:dyDescent="0.25">
      <c r="A3" s="35" t="s">
        <v>1</v>
      </c>
      <c r="B3" s="93" t="str">
        <f>'AUTOS  NOTA 322'!B2:C2</f>
        <v>2024014696</v>
      </c>
      <c r="C3" s="93"/>
    </row>
    <row r="4" spans="1:9" x14ac:dyDescent="0.25">
      <c r="A4" s="35" t="s">
        <v>2</v>
      </c>
      <c r="B4" s="93" t="str">
        <f>'AUTOS  NOTA 322'!B3:C3</f>
        <v xml:space="preserve">Superintedencia Financiera de Colombia </v>
      </c>
      <c r="C4" s="93"/>
    </row>
    <row r="5" spans="1:9" x14ac:dyDescent="0.25">
      <c r="A5" s="35" t="s">
        <v>3</v>
      </c>
      <c r="B5" s="93" t="str">
        <f>'AUTOS  NOTA 322'!B4:C4</f>
        <v xml:space="preserve">Allianz Seguros S.A. </v>
      </c>
      <c r="C5" s="93"/>
    </row>
    <row r="6" spans="1:9" ht="15" customHeight="1" x14ac:dyDescent="0.25">
      <c r="A6" s="35" t="s">
        <v>4</v>
      </c>
      <c r="B6" s="93" t="str">
        <f>'AUTOS  NOTA 322'!B5:C5</f>
        <v xml:space="preserve">Gloria Elena Valencia Gallego </v>
      </c>
      <c r="C6" s="93"/>
    </row>
    <row r="7" spans="1:9" x14ac:dyDescent="0.25">
      <c r="A7" s="35" t="s">
        <v>5</v>
      </c>
      <c r="B7" s="93" t="str">
        <f>'AUTOS  NOTA 322'!B6:C6</f>
        <v>DEMANDA DIRECTA</v>
      </c>
      <c r="C7" s="93"/>
    </row>
    <row r="8" spans="1:9" x14ac:dyDescent="0.25">
      <c r="A8" s="37" t="s">
        <v>34</v>
      </c>
      <c r="B8" s="93" t="str">
        <f>'AUTOS  NOTA 322'!B7:C8</f>
        <v>No aplica- Sustracción total</v>
      </c>
      <c r="C8" s="93"/>
    </row>
    <row r="9" spans="1:9" ht="30" x14ac:dyDescent="0.25">
      <c r="A9" s="35" t="s">
        <v>75</v>
      </c>
      <c r="B9" s="87">
        <f>SUM(C11,C12,C14,C15,C17)</f>
        <v>34100000</v>
      </c>
      <c r="C9" s="88"/>
    </row>
    <row r="10" spans="1:9" x14ac:dyDescent="0.25">
      <c r="A10" s="94" t="s">
        <v>76</v>
      </c>
      <c r="B10" s="91" t="s">
        <v>77</v>
      </c>
      <c r="C10" s="92"/>
    </row>
    <row r="11" spans="1:9" x14ac:dyDescent="0.25">
      <c r="A11" s="94"/>
      <c r="B11" s="36" t="s">
        <v>78</v>
      </c>
      <c r="C11" s="31">
        <v>0</v>
      </c>
    </row>
    <row r="12" spans="1:9" x14ac:dyDescent="0.25">
      <c r="A12" s="94"/>
      <c r="B12" s="36" t="s">
        <v>174</v>
      </c>
      <c r="C12" s="31">
        <v>34100000</v>
      </c>
    </row>
    <row r="13" spans="1:9" x14ac:dyDescent="0.25">
      <c r="A13" s="94"/>
      <c r="B13" s="91"/>
      <c r="C13" s="92"/>
    </row>
    <row r="14" spans="1:9" x14ac:dyDescent="0.25">
      <c r="A14" s="94"/>
      <c r="B14" s="36" t="s">
        <v>80</v>
      </c>
      <c r="C14" s="39">
        <v>0</v>
      </c>
    </row>
    <row r="15" spans="1:9" x14ac:dyDescent="0.25">
      <c r="A15" s="94"/>
      <c r="B15" s="36" t="s">
        <v>81</v>
      </c>
      <c r="C15" s="39">
        <v>0</v>
      </c>
      <c r="E15" t="s">
        <v>82</v>
      </c>
      <c r="F15" s="22">
        <v>0.7</v>
      </c>
    </row>
    <row r="16" spans="1:9" x14ac:dyDescent="0.25">
      <c r="A16" s="94"/>
      <c r="B16" s="91" t="s">
        <v>83</v>
      </c>
      <c r="C16" s="92"/>
      <c r="E16" t="s">
        <v>84</v>
      </c>
      <c r="F16" s="23">
        <v>0.3</v>
      </c>
      <c r="I16" s="25"/>
    </row>
    <row r="17" spans="1:9" x14ac:dyDescent="0.25">
      <c r="A17" s="94"/>
      <c r="B17" s="36"/>
      <c r="C17" s="40"/>
      <c r="F17" s="26"/>
      <c r="I17" s="25"/>
    </row>
    <row r="18" spans="1:9" ht="23.25" customHeight="1" x14ac:dyDescent="0.25">
      <c r="A18" s="38" t="s">
        <v>85</v>
      </c>
      <c r="B18" s="89" t="s">
        <v>82</v>
      </c>
      <c r="C18" s="90"/>
    </row>
    <row r="19" spans="1:9" ht="60" x14ac:dyDescent="0.25">
      <c r="A19" s="35" t="s">
        <v>86</v>
      </c>
      <c r="B19" s="101" t="s">
        <v>176</v>
      </c>
      <c r="C19" s="102"/>
    </row>
    <row r="20" spans="1:9" ht="15" customHeight="1" x14ac:dyDescent="0.25">
      <c r="A20" s="21" t="s">
        <v>87</v>
      </c>
      <c r="B20" s="98">
        <f>((C22+C23+C25+C26+C30+C28+C32+C34+C29+C33)-C37)*C36*C38</f>
        <v>37325223</v>
      </c>
      <c r="C20" s="98"/>
    </row>
    <row r="21" spans="1:9" x14ac:dyDescent="0.25">
      <c r="A21" s="7" t="s">
        <v>88</v>
      </c>
      <c r="B21" s="103" t="s">
        <v>77</v>
      </c>
      <c r="C21" s="104"/>
    </row>
    <row r="22" spans="1:9" x14ac:dyDescent="0.25">
      <c r="A22" s="85"/>
      <c r="B22" s="36" t="s">
        <v>79</v>
      </c>
      <c r="C22" s="31">
        <v>34100000</v>
      </c>
    </row>
    <row r="23" spans="1:9" x14ac:dyDescent="0.25">
      <c r="A23" s="86"/>
      <c r="B23" s="36" t="s">
        <v>175</v>
      </c>
      <c r="C23" s="31">
        <v>3225223</v>
      </c>
    </row>
    <row r="24" spans="1:9" x14ac:dyDescent="0.25">
      <c r="A24" s="86"/>
      <c r="B24" s="91" t="s">
        <v>89</v>
      </c>
      <c r="C24" s="92"/>
    </row>
    <row r="25" spans="1:9" x14ac:dyDescent="0.25">
      <c r="A25" s="86"/>
      <c r="B25" s="36" t="s">
        <v>80</v>
      </c>
      <c r="C25" s="31">
        <v>0</v>
      </c>
    </row>
    <row r="26" spans="1:9" ht="29.1" customHeight="1" x14ac:dyDescent="0.25">
      <c r="A26" s="86"/>
      <c r="B26" s="36" t="s">
        <v>90</v>
      </c>
      <c r="C26" s="31">
        <v>0</v>
      </c>
    </row>
    <row r="27" spans="1:9" x14ac:dyDescent="0.25">
      <c r="A27" s="86"/>
      <c r="B27" s="91" t="s">
        <v>91</v>
      </c>
      <c r="C27" s="92"/>
    </row>
    <row r="28" spans="1:9" x14ac:dyDescent="0.25">
      <c r="A28" s="86"/>
      <c r="B28" s="36" t="s">
        <v>92</v>
      </c>
      <c r="C28" s="31">
        <v>0</v>
      </c>
    </row>
    <row r="29" spans="1:9" x14ac:dyDescent="0.25">
      <c r="A29" s="86"/>
      <c r="B29" s="36" t="s">
        <v>78</v>
      </c>
      <c r="C29" s="31">
        <v>0</v>
      </c>
    </row>
    <row r="30" spans="1:9" x14ac:dyDescent="0.25">
      <c r="A30" s="86"/>
      <c r="B30" s="36" t="s">
        <v>79</v>
      </c>
      <c r="C30" s="31">
        <v>0</v>
      </c>
    </row>
    <row r="31" spans="1:9" x14ac:dyDescent="0.25">
      <c r="A31" s="86"/>
      <c r="B31" s="91" t="s">
        <v>93</v>
      </c>
      <c r="C31" s="92"/>
    </row>
    <row r="32" spans="1:9" x14ac:dyDescent="0.25">
      <c r="A32" s="86"/>
      <c r="B32" s="36"/>
      <c r="C32" s="31"/>
    </row>
    <row r="33" spans="1:3" x14ac:dyDescent="0.25">
      <c r="A33" s="86"/>
      <c r="B33" s="36" t="s">
        <v>78</v>
      </c>
      <c r="C33" s="31">
        <v>0</v>
      </c>
    </row>
    <row r="34" spans="1:3" x14ac:dyDescent="0.25">
      <c r="A34" s="86"/>
      <c r="B34" s="36" t="s">
        <v>79</v>
      </c>
      <c r="C34" s="31">
        <v>0</v>
      </c>
    </row>
    <row r="35" spans="1:3" x14ac:dyDescent="0.25">
      <c r="A35" s="86"/>
      <c r="B35" s="91" t="s">
        <v>94</v>
      </c>
      <c r="C35" s="92"/>
    </row>
    <row r="36" spans="1:3" x14ac:dyDescent="0.25">
      <c r="A36" s="86"/>
      <c r="B36" s="36" t="s">
        <v>95</v>
      </c>
      <c r="C36" s="32">
        <v>1</v>
      </c>
    </row>
    <row r="37" spans="1:3" x14ac:dyDescent="0.25">
      <c r="A37" s="86"/>
      <c r="B37" s="36" t="s">
        <v>39</v>
      </c>
      <c r="C37" s="33">
        <v>0</v>
      </c>
    </row>
    <row r="38" spans="1:3" x14ac:dyDescent="0.25">
      <c r="A38" s="86"/>
      <c r="B38" s="36" t="s">
        <v>96</v>
      </c>
      <c r="C38" s="32">
        <v>1</v>
      </c>
    </row>
    <row r="39" spans="1:3" x14ac:dyDescent="0.25">
      <c r="A39" s="24" t="s">
        <v>97</v>
      </c>
      <c r="B39" s="98">
        <f>IFERROR(B20*(VLOOKUP(B18,E15:F17,2,0)),16666)</f>
        <v>26127656.099999998</v>
      </c>
      <c r="C39" s="98"/>
    </row>
    <row r="40" spans="1:3" ht="93" customHeight="1" x14ac:dyDescent="0.25">
      <c r="A40" s="35" t="s">
        <v>98</v>
      </c>
      <c r="B40" s="99" t="s">
        <v>173</v>
      </c>
      <c r="C40" s="100"/>
    </row>
    <row r="41" spans="1:3" ht="211.5" customHeight="1" x14ac:dyDescent="0.25">
      <c r="A41" s="35" t="s">
        <v>99</v>
      </c>
      <c r="B41" s="96" t="s">
        <v>177</v>
      </c>
      <c r="C41" s="97"/>
    </row>
    <row r="42" spans="1:3" ht="26.1" customHeight="1" x14ac:dyDescent="0.25">
      <c r="A42" s="42" t="s">
        <v>100</v>
      </c>
      <c r="B42" s="42"/>
      <c r="C42" s="42"/>
    </row>
    <row r="43" spans="1:3" x14ac:dyDescent="0.25">
      <c r="A43" s="41" t="s">
        <v>101</v>
      </c>
      <c r="B43" s="95"/>
      <c r="C43" s="95"/>
    </row>
    <row r="44" spans="1:3" ht="41.1" customHeight="1" x14ac:dyDescent="0.25">
      <c r="A44" s="41" t="s">
        <v>102</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5" t="s">
        <v>103</v>
      </c>
      <c r="B1" s="65"/>
      <c r="C1" s="65"/>
    </row>
    <row r="2" spans="1:3" x14ac:dyDescent="0.25">
      <c r="A2" s="20" t="s">
        <v>33</v>
      </c>
      <c r="B2" s="66" t="str">
        <f>'AUTOS NOTA 324'!B2:C2</f>
        <v>SINIESTRO    127625601  LEGIS  APJ32291</v>
      </c>
      <c r="C2" s="67"/>
    </row>
    <row r="3" spans="1:3" x14ac:dyDescent="0.25">
      <c r="A3" s="5" t="s">
        <v>1</v>
      </c>
      <c r="B3" s="51" t="str">
        <f>'AUTOS  NOTA 322'!B2:C2</f>
        <v>2024014696</v>
      </c>
      <c r="C3" s="51"/>
    </row>
    <row r="4" spans="1:3" x14ac:dyDescent="0.25">
      <c r="A4" s="5" t="s">
        <v>2</v>
      </c>
      <c r="B4" s="51" t="str">
        <f>'AUTOS  NOTA 322'!B3:C3</f>
        <v xml:space="preserve">Superintedencia Financiera de Colombia </v>
      </c>
      <c r="C4" s="51"/>
    </row>
    <row r="5" spans="1:3" x14ac:dyDescent="0.25">
      <c r="A5" s="5" t="s">
        <v>3</v>
      </c>
      <c r="B5" s="51" t="str">
        <f>'AUTOS  NOTA 322'!B4:C4</f>
        <v xml:space="preserve">Allianz Seguros S.A. </v>
      </c>
      <c r="C5" s="51"/>
    </row>
    <row r="6" spans="1:3" ht="15" customHeight="1" x14ac:dyDescent="0.25">
      <c r="A6" s="5" t="s">
        <v>4</v>
      </c>
      <c r="B6" s="51" t="str">
        <f>'AUTOS  NOTA 322'!B5:C5</f>
        <v xml:space="preserve">Gloria Elena Valencia Gallego </v>
      </c>
      <c r="C6" s="51"/>
    </row>
    <row r="7" spans="1:3" ht="15" customHeight="1" x14ac:dyDescent="0.25">
      <c r="A7" s="5" t="s">
        <v>5</v>
      </c>
      <c r="B7" s="51" t="str">
        <f>'AUTOS  NOTA 322'!B6:C6</f>
        <v>DEMANDA DIRECTA</v>
      </c>
      <c r="C7" s="51"/>
    </row>
    <row r="8" spans="1:3" ht="15" customHeight="1" x14ac:dyDescent="0.25">
      <c r="A8" s="30" t="s">
        <v>34</v>
      </c>
      <c r="B8" s="51" t="str">
        <f>'AUTOS  NOTA 322'!B7:C8</f>
        <v>No aplica- Sustracción total</v>
      </c>
      <c r="C8" s="51"/>
    </row>
    <row r="9" spans="1:3" ht="18.95" customHeight="1" x14ac:dyDescent="0.25">
      <c r="A9" s="5" t="s">
        <v>104</v>
      </c>
      <c r="B9" s="51"/>
      <c r="C9" s="51"/>
    </row>
    <row r="10" spans="1:3" x14ac:dyDescent="0.25">
      <c r="A10" s="7" t="s">
        <v>88</v>
      </c>
      <c r="B10" s="107">
        <f>'AUTOS NOTA 324'!B20:C20</f>
        <v>37325223</v>
      </c>
      <c r="C10" s="107"/>
    </row>
    <row r="11" spans="1:3" x14ac:dyDescent="0.25">
      <c r="A11" s="7" t="s">
        <v>105</v>
      </c>
      <c r="B11" s="108">
        <f>'AUTOS NOTA 324'!B39:C39</f>
        <v>26127656.099999998</v>
      </c>
      <c r="C11" s="51"/>
    </row>
    <row r="12" spans="1:3" ht="30" x14ac:dyDescent="0.25">
      <c r="A12" s="7" t="s">
        <v>106</v>
      </c>
      <c r="B12" s="105"/>
      <c r="C12" s="106"/>
    </row>
    <row r="13" spans="1:3" ht="45" x14ac:dyDescent="0.25">
      <c r="A13" s="5" t="s">
        <v>107</v>
      </c>
      <c r="B13" s="51"/>
      <c r="C13" s="51"/>
    </row>
    <row r="14" spans="1:3" ht="45" x14ac:dyDescent="0.25">
      <c r="A14" s="5" t="s">
        <v>108</v>
      </c>
      <c r="B14" s="51"/>
      <c r="C14" s="51"/>
    </row>
    <row r="15" spans="1:3" x14ac:dyDescent="0.25">
      <c r="A15" s="5" t="s">
        <v>109</v>
      </c>
      <c r="B15" s="6"/>
      <c r="C15" s="6"/>
    </row>
    <row r="16" spans="1:3" x14ac:dyDescent="0.25">
      <c r="A16" s="7" t="s">
        <v>110</v>
      </c>
      <c r="B16" s="51"/>
      <c r="C16" s="51"/>
    </row>
    <row r="17" spans="1:3" x14ac:dyDescent="0.25">
      <c r="A17" s="6" t="s">
        <v>111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29"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29" t="s">
        <v>127</v>
      </c>
      <c r="M2" t="s">
        <v>128</v>
      </c>
      <c r="N2" t="s">
        <v>84</v>
      </c>
      <c r="O2" t="s">
        <v>119</v>
      </c>
    </row>
    <row r="3" spans="1:15" x14ac:dyDescent="0.25">
      <c r="A3" t="s">
        <v>128</v>
      </c>
      <c r="C3" t="s">
        <v>129</v>
      </c>
      <c r="D3" s="2" t="s">
        <v>130</v>
      </c>
      <c r="E3" s="1" t="s">
        <v>131</v>
      </c>
      <c r="F3" s="2" t="s">
        <v>84</v>
      </c>
      <c r="G3" s="4">
        <v>0.3</v>
      </c>
      <c r="H3" t="s">
        <v>132</v>
      </c>
      <c r="I3" t="s">
        <v>133</v>
      </c>
      <c r="L3" s="29"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29" t="s">
        <v>144</v>
      </c>
    </row>
    <row r="6" spans="1:15" x14ac:dyDescent="0.25">
      <c r="E6" s="1" t="s">
        <v>145</v>
      </c>
      <c r="I6" t="s">
        <v>146</v>
      </c>
      <c r="L6" s="29" t="s">
        <v>147</v>
      </c>
    </row>
    <row r="7" spans="1:15" x14ac:dyDescent="0.25">
      <c r="E7" s="1" t="s">
        <v>148</v>
      </c>
      <c r="I7" t="s">
        <v>149</v>
      </c>
      <c r="L7" s="29" t="s">
        <v>150</v>
      </c>
    </row>
    <row r="8" spans="1:15" x14ac:dyDescent="0.25">
      <c r="E8" s="1" t="s">
        <v>151</v>
      </c>
      <c r="L8" s="29" t="s">
        <v>91</v>
      </c>
    </row>
    <row r="9" spans="1:15" x14ac:dyDescent="0.25">
      <c r="L9" s="29" t="s">
        <v>152</v>
      </c>
    </row>
    <row r="10" spans="1:15" x14ac:dyDescent="0.25">
      <c r="L10" s="29" t="s">
        <v>153</v>
      </c>
    </row>
    <row r="11" spans="1:15" x14ac:dyDescent="0.25">
      <c r="L11" s="29" t="s">
        <v>154</v>
      </c>
    </row>
    <row r="12" spans="1:15" x14ac:dyDescent="0.25">
      <c r="L12" s="29" t="s">
        <v>155</v>
      </c>
    </row>
    <row r="13" spans="1:15" x14ac:dyDescent="0.25">
      <c r="L13" s="29"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2024-03-18T15:34:20Z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