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JESÚS OMAR BARBOSA/CONTESTACION/"/>
    </mc:Choice>
  </mc:AlternateContent>
  <xr:revisionPtr revIDLastSave="2" documentId="8_{F1B16FA6-DE52-AD4B-AF89-4A915CC0D8E0}" xr6:coauthVersionLast="47" xr6:coauthVersionMax="47" xr10:uidLastSave="{604DEB49-C9AA-704A-BC46-1909A963D2B4}"/>
  <bookViews>
    <workbookView xWindow="0" yWindow="500" windowWidth="25600" windowHeight="1448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8" l="1"/>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<sst xmlns="http://schemas.openxmlformats.org/spreadsheetml/2006/main" count="241" uniqueCount="184">
  <si>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</si>
  <si>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</si>
  <si>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</si>
  <si>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</si>
  <si>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</si>
  <si>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</si>
  <si>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</si>
  <si>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</si>
  <si>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</si>
  <si>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</si>
  <si>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</si>
  <si>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</si>
  <si>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</si>
  <si>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</si>
  <si>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</si>
  <si>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</si>
  <si>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</si>
  <si>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</si>
  <si>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</si>
  <si>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</si>
  <si>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</si>
  <si>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</si>
  <si>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</si>
  <si>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</si>
  <si>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</si>
  <si>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</si>
  <si>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</si>
  <si>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</si>
  <si>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</si>
  <si>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</si>
  <si>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</si>
  <si>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</si>
  <si>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</si>
  <si>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</si>
  <si>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</si>
  <si>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</si>
  <si>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</si>
  <si>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</si>
  <si>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</si>
  <si>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</si>
  <si>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</si>
  <si>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</si>
  <si>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</si>
  <si>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</si>
  <si>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</si>
  <si>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</si>
  <si>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</si>
  <si>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</si>
  <si>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</si>
  <si>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</si>
  <si>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</si>
  <si>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</si>
  <si>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</si>
  <si>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</si>
  <si>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</si>
  <si>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</si>
  <si>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</si>
  <si>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</si>
  <si>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</si>
  <si>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</si>
  <si>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</si>
  <si>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</si>
  <si>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</si>
  <si>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</si>
  <si>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</si>
  <si>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</si>
  <si>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</si>
  <si>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</si>
  <si>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</si>
  <si>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</si>
  <si>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</si>
  <si>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</si>
  <si>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</si>
  <si>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</si>
  <si>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</si>
  <si>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</si>
  <si>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</si>
  <si>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</si>
  <si>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</si>
  <si>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</si>
  <si>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</si>
  <si>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</si>
  <si>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</si>
  <si>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</si>
  <si>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</si>
  <si>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</si>
  <si>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</si>
  <si>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</si>
  <si>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</si>
  <si>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</si>
  <si>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</si>
  <si>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</si>
  <si>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</si>
  <si>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</si>
  <si>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</si>
  <si>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</si>
  <si>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</si>
  <si>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</si>
  <si>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</si>
  <si>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</si>
  <si>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</si>
  <si>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</si>
  <si>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</si>
  <si>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</si>
  <si>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</si>
  <si>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</si>
  <si>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</si>
  <si>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</si>
  <si>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</si>
  <si>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</si>
  <si>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</si>
  <si>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</si>
  <si>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</si>
  <si>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</si>
  <si>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</si>
  <si>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</si>
  <si>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</si>
  <si>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</si>
  <si>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</si>
  <si>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</si>
  <si>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</si>
  <si>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</si>
  <si>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</si>
  <si>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</si>
  <si>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</si>
  <si>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</si>
  <si>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</si>
  <si>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</si>
  <si>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</si>
  <si>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</si>
  <si>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</si>
  <si>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</si>
  <si>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</si>
  <si>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</si>
  <si>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</si>
  <si>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</si>
  <si>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</si>
  <si>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</si>
  <si>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</si>
  <si>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</si>
  <si>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</si>
  <si>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</si>
  <si>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</si>
  <si>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</si>
  <si>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</si>
  <si>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</si>
  <si>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</si>
  <si>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</si>
  <si>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</si>
  <si>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</si>
  <si>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</si>
  <si>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</si>
  <si>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</si>
  <si>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</si>
  <si>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</si>
  <si>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</si>
  <si>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</si>
  <si>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11001310304720230052500</t>
  </si>
  <si>
    <t>JUZGADO CUARENTA Y SIETE CIVIL (47) DEL CIRCUITO DE BOGOTÁ</t>
  </si>
  <si>
    <t>HECTOR JOSÉ BECERRA QUIÑONES (Conductor vehículo asegurado)
ANGELA PATRICIA BECERRA QUIÑONES (Propietaria vehículo asegurado)
ALLIANZ SEGUROS SA</t>
  </si>
  <si>
    <t xml:space="preserve">JESÚS OMAR BARBOSA PARRA </t>
  </si>
  <si>
    <t>Lote 63 Sector la esmeralda, vereda el porvenir zona rural de La Bateca</t>
  </si>
  <si>
    <t>jesusomarbar699@hotmail.com</t>
  </si>
  <si>
    <t>Soltero</t>
  </si>
  <si>
    <t>46 años</t>
  </si>
  <si>
    <t xml:space="preserve">JESÚS OMAR BARBOSA PARRA (13/09/1969) </t>
  </si>
  <si>
    <t>Fecha de dictamen: 08/09/2016</t>
  </si>
  <si>
    <t>Minero</t>
  </si>
  <si>
    <t>No se relaciona IPAT, según el Informe de investigación de campo hubo 2 heridos</t>
  </si>
  <si>
    <t>No se relaciona solicitud ni reclamación</t>
  </si>
  <si>
    <t>El día 15 de septiembre de 2015 en vía nacional Cúcuta - Pamplona Km110+500m tuvo lugar un accidente donde se involucran los vehículos de placas UYA-372 asegurado por la Compañía y AB8N17P en donde transitaba el señor Jesús Omar Barbosa en calidad de acompañante. Con ocasión al accidente de tránsito el señor Jesús Omar Barbosa fue calificado con una PCL de 50.6% por la Junta Regional de Calificación de Inválidez de Norte de Santander.
Debe indicarse que dentro del Informe de Campo se indica que no es posible atribuir responsabildiad a ninguno de los actores, debido a que las declaraciones de ambos se contradicen, pues ambos indican que el carril donde transitaban fue invadido por el otro condutor. Finalmente, dentro del expediente no obra IPAT, por lo que no se condificó ninguna hipotesis probable a alguno de los conductores.</t>
  </si>
  <si>
    <t>ANGELA PATRICIA BECERRA QUIÑONES</t>
  </si>
  <si>
    <t>021226541/314</t>
  </si>
  <si>
    <t>20 de febrero de 2024</t>
  </si>
  <si>
    <t>12 de abril de 2024</t>
  </si>
  <si>
    <t>14 de mayo de 2024</t>
  </si>
  <si>
    <t>UYA372</t>
  </si>
  <si>
    <t>21031899-278</t>
  </si>
  <si>
    <t>Duración: Desde las 00:00 horas del 03/12/2014 hasta las 24:00 horas del 02/12/2015</t>
  </si>
  <si>
    <t>X</t>
  </si>
  <si>
    <t>SINIESTRO  63035288  LEGIS APJ32376</t>
  </si>
  <si>
    <t>I. EXCEPCIONES DE MÉRITO O FONDO FRENTE A LA DEMANDA
1. INEXISTENCIA DE RESPONSABILIDAD AL ESTAR ANTE UNA CAUSA EXTRAÑA COMO EXIMENTE DE RESPONSABILIDAD - “HECHO EXCLUSIVO DE UN TERCERO”.
2. EXIMENTE DE LA RESPONSABILIDAD DE LOS DEMANDADOS POR CONFIGURARSE UN HECHO EXCLUSIVO DE LA VÍCTIMA. 
3. INEXISTENCIA DE RESPONSABILIDAD A CARGO DE LOS DEMANDADOS POR LA FALTA DE ACREDITACIÓN DEL NEXO CAUSAL
4. REDUCCIÓN DE LA EVENTUAL INDEMNIZACIÓN COMO CONSECUENCIA DE LA DE LA CONDUCTA DEL MOTOCICLISTA EN LA PRODUCCIÓN DEL DAÑO
5. LOS PERJUICIOS MORALES SOLICITADOS DESCONOCEN LOS LÍMITES JURISPRUDENCIALES ESTABLECIDOS POR EL MÁXIMO ÓRGANO DE LA JURISDICCIÓN ORIDINARIA.
6. LA ESTIMACIÓN DEL DAÑO A LA VIDA EN RELACIÓN DESCONOCE LOS LÍMITES JURISPRUDENCIALES ESTABLECIDOS POR EL MÁXIMO ÓRGANO DE LA JURISDICCIÓN ORIDINARIA.
7. IMPROCEDENCIA DEL RECONOCIMIENTO DEL LUCRO CESANTE
8. GENÉRICA O INNOMINADA 
II. EXCEPCIONES DE FONDO RELATIVAS AL CONTRATO DE SEGURO.
1. PRESCRIPCIÓN DE LAS ACCIONES DERIVADAS DEL CONTRATO DE SEGURO
2. INEXISTENCIA DE OBLIGACIÓN DE INDEMNIZAR A CARGO DE ALLIANZ SEGUROS POR INCUMPLIMIENTO DE LAS CARGAS DEL ARTÍCULO 1077 DEL CÓDIGO DE COMERCIO.
3. RIESGOS EXPRESAMENTE EXCLUIDOS EN LA PÓLIZA DE SEGURO NO. 021031899 / 278
4. SUJECIÓN A LAS CONDICIONES PARTICULARES Y GENERALES DEL CONTRATO DE SEGURO EN LA QUE SE IDENTIFICA LA PÓLIZA, EL CLAUSULADO Y LOS AMPAROS
5. EN CUALQUIER CASO, DE NINGUNA FORMA SE PODRÁ EXCEDER EL LÍMITE DEL VALOR ASEGURADO
6. DISPONIBILIDAD DEL VALOR ASEGURADO
7. GENÉRICA O INNOMINADA</t>
  </si>
  <si>
    <t xml:space="preserve">
Como liquidación objetiva de las pretensiones se estima el monto total de $450.682.091 que se discrimina de la siguiente forma:
Se reconocerá la suma de $154.183.060 por concepto de lucro cesante consolidado y la suma de $187.599.031 por concepto de lucro cesante futuro. Lo anterior teniendo en cuenta que se aportó Dictamen de Pérdida de Capacidad Laboral del 50.06%. Ahora bien, teniendo en consideración que, a la fecha de los hechos la víctima no se encontraba vinculado laboralmente, por cuanto no se aporta contrato o certificación laboral, lo cierto es que en Sentencia de la Corte Suprema de Justicia del 20 de noviembre de 2013, radicación 2002-01011, con ponencia del Magistrado Solarte Rodríguez se esgrimió que, pese a que no se acredite con prueba alguna el valor del ingreso de la víctima, se presume que este percibía un salario mínimo legal. Por lo tanto se tuvo en cuenta el monto de $1.300.000 para la liquidación. 
Se reconocerá la suma de $60.000.000 por concepto de daño moral a favor del demandante por las lesiones sufridas. Para el cálculo del anterior valor, se tuvieron en cuenta los criterios jurisprudenciales fijados por la Corte Suprema de Justicia en Sentencia del  23/05/2018, MP: Aroldo Wilson Quiroz, Rad: 11001-31-03-028-2003-00833-0, en donde se estableció que en los casos más graves como lo son las lesiones permanentes únicamente se le podrá reconocer la suma de $60.000.000. Lo anterior atendiendo a que, en el caso en concreto el señor Barbosa tiene una pérdida de capacidad laboral de 50.06%.
Se reconocerá la suma de $50.000.000 a favor del demandante por concepto de daño a la vida en relación. Al respecto debe tenerse en consideración los criterios jurisprudenciales fijados por la Corte Suprema de Justicia en Sentencia del 19/12/2018, MP: Margarita Cabello Blanco: 05736 31 89 001 2004 00042 01 en donde se estableció que se reconocerá a la víctima, una suma máxima de $50.000.000.
Se descontará el monto de $1.100.000, debdio a que fue la suma que se pactó por concepto de deducible para el amparo de responsabilidad civil extracontractual conforme a la carátula de la póliza.</t>
  </si>
  <si>
    <t>La contingencia se califica como REMOTA toda vez que, si bien el contrato de seguro presta cobertura material y temporal, la acción derivada del mismo se encuentra prescrita.
Lo primero que debe tomarse en consideración es que la póliza No. 021031899 / 278 cuyo tomador es la señora Ángela Patricia Becerra presta cobertura material y temporal de conformidad con los hechos y pretensiones expuestos en el libelo de la demanda. Frente a la cobertura temporal, debe decirse que el accidente de tránsito ocurrido el día 15 de septiembre de 2015 se encuentra dentro de la vigencia de la Póliza de Seguro, pues su periodo está comprendido entre el día 03 de diciembre de 2014 y el día 02 de diciembre de 2015. Aunado a ello presta cobertura material, por cuanto ampara la responsabilidad civil extracontractual que la parte actora pretende endilgar. No obstante, las acciones derivadas del contrato de seguro se encuentran prescritas en los términos del artículo 1081 del Código de Comercio, toda vez que el término quinquenal feneció el pasado 15 de febrero de 2023, lo anterior en atención a que si bien el accidente de tránsito ocurrió el día 15 de septiembre de 2015, lo cierto es que el día 25 de octubre de 2017 el demandante presentó solicitud de indemnización ante la Compañía de Seguros, por lo que interrumpió el término, bajo esa línea, el término quinquenal inicia su conteo nuevamente en dicha calenda para concluir el día 15 de febrero de 2023, teniendo en cuenta la suspensión de términos del año 2020 por el Covid-19. Sin embargo, la radicación de la demanda se hizo hasta el día 03 de octubre de 2023, cuando el término ya había finalizado.
Frente a la responsabilidad del asegurado, deberá tenerse en cuenta, que dentro del Informe de Campo se indica que no es posible atribuir responsabilidad a ninguno de los actores, debido a que las declaraciones de ambos se contradicen, pues ambos indican que el carril donde transitaban fue invadido por el otro conductor y no se cuenta con otros medios de prueba para verificar alguna de las versiones. También debe indicarse que dentro del expediente no obra IPAT, debido a que la autoridad policial no se presentó en el lugar de los hechos, por lo que no se codificó ninguna hipótesis probable a alguno de los conductores. En tal virtud, dependerá del debate probatorio acreditar o desvirtuar la responsabilidad del asegurado en la ocurrencia del accidente de tránsito acaecido el 15 de septiembre de 2015, específicamente de los interrogatorios que se practiquen en audiencia. Sin embargo, vale la pena aclarar que la contingencia se califica como REMOTA en virtud de la prescripción de las acciones derivadas del contrato de seguro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</si>
</sst>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8" borderId="1" xfId="0" applyFill="1" applyBorder="1" applyAlignment="1">
      <alignment horizontal="justify" vertical="top" wrapText="1"/>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esusomarbar699@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0" zoomScale="85" zoomScaleNormal="85" workbookViewId="0">
      <selection activeCell="B25" sqref="B25:C27"/>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46" t="s">
        <v>0</v>
      </c>
      <c r="B1" s="46"/>
      <c r="C1" s="46"/>
    </row>
    <row r="2" spans="1:3" ht="16" x14ac:dyDescent="0.2">
      <c r="A2" s="5" t="s">
        <v>1</v>
      </c>
      <c r="B2" s="53" t="s">
        <v>157</v>
      </c>
      <c r="C2" s="54"/>
    </row>
    <row r="3" spans="1:3" ht="16" x14ac:dyDescent="0.2">
      <c r="A3" s="5" t="s">
        <v>2</v>
      </c>
      <c r="B3" s="55" t="s">
        <v>158</v>
      </c>
      <c r="C3" s="56"/>
    </row>
    <row r="4" spans="1:3" ht="50" customHeight="1" x14ac:dyDescent="0.2">
      <c r="A4" s="5" t="s">
        <v>3</v>
      </c>
      <c r="B4" s="57" t="s">
        <v>159</v>
      </c>
      <c r="C4" s="56"/>
    </row>
    <row r="5" spans="1:3" ht="19" customHeight="1" x14ac:dyDescent="0.2">
      <c r="A5" s="5" t="s">
        <v>4</v>
      </c>
      <c r="B5" s="55" t="s">
        <v>165</v>
      </c>
      <c r="C5" s="56"/>
    </row>
    <row r="6" spans="1:3" ht="16" x14ac:dyDescent="0.2">
      <c r="A6" s="5" t="s">
        <v>5</v>
      </c>
      <c r="B6" s="47" t="s">
        <v>126</v>
      </c>
      <c r="C6" s="47"/>
    </row>
    <row r="7" spans="1:3" ht="16" x14ac:dyDescent="0.2">
      <c r="A7" s="43" t="s">
        <v>6</v>
      </c>
      <c r="B7" s="49" t="s">
        <v>116</v>
      </c>
      <c r="C7" s="50"/>
    </row>
    <row r="8" spans="1:3" ht="23" customHeight="1" x14ac:dyDescent="0.2">
      <c r="A8" s="44" t="s">
        <v>7</v>
      </c>
      <c r="B8" s="59" t="s">
        <v>160</v>
      </c>
      <c r="C8" s="59"/>
    </row>
    <row r="9" spans="1:3" ht="16" x14ac:dyDescent="0.2">
      <c r="A9" s="27" t="s">
        <v>8</v>
      </c>
      <c r="B9" s="47">
        <v>5534699</v>
      </c>
      <c r="C9" s="47"/>
    </row>
    <row r="10" spans="1:3" ht="16" x14ac:dyDescent="0.2">
      <c r="A10" s="27" t="s">
        <v>9</v>
      </c>
      <c r="B10" s="48" t="s">
        <v>161</v>
      </c>
      <c r="C10" s="48"/>
    </row>
    <row r="11" spans="1:3" ht="30" customHeight="1" x14ac:dyDescent="0.2">
      <c r="A11" s="28" t="s">
        <v>10</v>
      </c>
      <c r="B11" s="48">
        <v>3134404955</v>
      </c>
      <c r="C11" s="48"/>
    </row>
    <row r="12" spans="1:3" ht="30" customHeight="1" x14ac:dyDescent="0.2">
      <c r="A12" s="5" t="s">
        <v>11</v>
      </c>
      <c r="B12" s="68" t="s">
        <v>162</v>
      </c>
      <c r="C12" s="69"/>
    </row>
    <row r="13" spans="1:3" ht="16" x14ac:dyDescent="0.2">
      <c r="A13" s="5" t="s">
        <v>12</v>
      </c>
      <c r="B13" s="47" t="s">
        <v>163</v>
      </c>
      <c r="C13" s="47"/>
    </row>
    <row r="14" spans="1:3" ht="16" x14ac:dyDescent="0.2">
      <c r="A14" s="5" t="s">
        <v>13</v>
      </c>
      <c r="B14" s="60">
        <v>25459</v>
      </c>
      <c r="C14" s="47"/>
    </row>
    <row r="15" spans="1:3" ht="16" x14ac:dyDescent="0.2">
      <c r="A15" s="5" t="s">
        <v>14</v>
      </c>
      <c r="B15" s="47" t="s">
        <v>164</v>
      </c>
      <c r="C15" s="47"/>
    </row>
    <row r="16" spans="1:3" ht="16" x14ac:dyDescent="0.2">
      <c r="A16" s="5" t="s">
        <v>15</v>
      </c>
      <c r="B16" s="47" t="s">
        <v>166</v>
      </c>
      <c r="C16" s="47"/>
    </row>
    <row r="17" spans="1:3" ht="15" customHeight="1" x14ac:dyDescent="0.2">
      <c r="A17" s="5" t="s">
        <v>16</v>
      </c>
      <c r="B17" s="48" t="s">
        <v>132</v>
      </c>
      <c r="C17" s="48"/>
    </row>
    <row r="18" spans="1:3" ht="16" x14ac:dyDescent="0.2">
      <c r="A18" s="5" t="s">
        <v>17</v>
      </c>
      <c r="B18" s="48" t="s">
        <v>167</v>
      </c>
      <c r="C18" s="48"/>
    </row>
    <row r="19" spans="1:3" ht="18.75" customHeight="1" x14ac:dyDescent="0.2">
      <c r="A19" s="5" t="s">
        <v>18</v>
      </c>
      <c r="B19" s="51">
        <v>644350</v>
      </c>
      <c r="C19" s="52"/>
    </row>
    <row r="20" spans="1:3" ht="16" x14ac:dyDescent="0.2">
      <c r="A20" s="5" t="s">
        <v>19</v>
      </c>
      <c r="B20" s="47" t="s">
        <v>168</v>
      </c>
      <c r="C20" s="47"/>
    </row>
    <row r="21" spans="1:3" ht="17.25" customHeight="1" x14ac:dyDescent="0.2">
      <c r="A21" s="5" t="s">
        <v>20</v>
      </c>
      <c r="B21" s="48" t="s">
        <v>114</v>
      </c>
      <c r="C21" s="48"/>
    </row>
    <row r="22" spans="1:3" ht="16" x14ac:dyDescent="0.2">
      <c r="A22" s="44" t="s">
        <v>21</v>
      </c>
      <c r="B22" s="66">
        <v>42262</v>
      </c>
      <c r="C22" s="67"/>
    </row>
    <row r="23" spans="1:3" ht="16" x14ac:dyDescent="0.2">
      <c r="A23" s="27" t="s">
        <v>22</v>
      </c>
      <c r="B23" s="65" t="s">
        <v>169</v>
      </c>
      <c r="C23" s="64"/>
    </row>
    <row r="24" spans="1:3" ht="16" x14ac:dyDescent="0.2">
      <c r="A24" s="27" t="s">
        <v>23</v>
      </c>
      <c r="B24" s="65" t="s">
        <v>169</v>
      </c>
      <c r="C24" s="64"/>
    </row>
    <row r="25" spans="1:3" x14ac:dyDescent="0.2">
      <c r="A25" s="58" t="s">
        <v>24</v>
      </c>
      <c r="B25" s="64" t="s">
        <v>170</v>
      </c>
      <c r="C25" s="45"/>
    </row>
    <row r="26" spans="1:3" x14ac:dyDescent="0.2">
      <c r="A26" s="58"/>
      <c r="B26" s="45"/>
      <c r="C26" s="45"/>
    </row>
    <row r="27" spans="1:3" ht="126" customHeight="1" x14ac:dyDescent="0.2">
      <c r="A27" s="58"/>
      <c r="B27" s="45"/>
      <c r="C27" s="45"/>
    </row>
    <row r="28" spans="1:3" ht="16" x14ac:dyDescent="0.2">
      <c r="A28" s="27" t="s">
        <v>25</v>
      </c>
      <c r="B28" s="45" t="s">
        <v>171</v>
      </c>
      <c r="C28" s="45"/>
    </row>
    <row r="29" spans="1:3" ht="16" x14ac:dyDescent="0.2">
      <c r="A29" s="27" t="s">
        <v>26</v>
      </c>
      <c r="B29" s="61">
        <v>51942538</v>
      </c>
      <c r="C29" s="45"/>
    </row>
    <row r="30" spans="1:3" ht="16" x14ac:dyDescent="0.2">
      <c r="A30" s="44" t="s">
        <v>27</v>
      </c>
      <c r="B30" s="59" t="s">
        <v>176</v>
      </c>
      <c r="C30" s="59"/>
    </row>
    <row r="31" spans="1:3" ht="16" x14ac:dyDescent="0.2">
      <c r="A31" s="27" t="s">
        <v>28</v>
      </c>
      <c r="B31" s="45" t="s">
        <v>172</v>
      </c>
      <c r="C31" s="45"/>
    </row>
    <row r="32" spans="1:3" ht="16" x14ac:dyDescent="0.2">
      <c r="A32" s="27" t="s">
        <v>29</v>
      </c>
      <c r="B32" s="62" t="s">
        <v>173</v>
      </c>
      <c r="C32" s="63"/>
    </row>
    <row r="33" spans="1:3" ht="16" x14ac:dyDescent="0.2">
      <c r="A33" s="5" t="s">
        <v>30</v>
      </c>
      <c r="B33" s="60" t="s">
        <v>174</v>
      </c>
      <c r="C33" s="60"/>
    </row>
    <row r="34" spans="1:3" ht="48" x14ac:dyDescent="0.2">
      <c r="A34" s="5" t="s">
        <v>31</v>
      </c>
      <c r="B34" s="60" t="s">
        <v>175</v>
      </c>
      <c r="C34" s="47"/>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AD3B83FE-4C80-3F49-9D8E-3C3C70D1344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 zoomScale="85" zoomScaleNormal="85" workbookViewId="0">
      <selection activeCell="B10" sqref="B10:C10"/>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89" t="s">
        <v>32</v>
      </c>
      <c r="B1" s="89"/>
      <c r="C1" s="89"/>
    </row>
    <row r="2" spans="1:3" ht="15.75" customHeight="1" x14ac:dyDescent="0.2">
      <c r="A2" s="20" t="s">
        <v>33</v>
      </c>
      <c r="B2" s="79" t="s">
        <v>180</v>
      </c>
      <c r="C2" s="80"/>
    </row>
    <row r="3" spans="1:3" s="2" customFormat="1" ht="16" x14ac:dyDescent="0.2">
      <c r="A3" s="5" t="s">
        <v>1</v>
      </c>
      <c r="B3" s="47" t="str">
        <f>'AUTOS  NOTA 322'!B2:C2</f>
        <v>11001310304720230052500</v>
      </c>
      <c r="C3" s="47"/>
    </row>
    <row r="4" spans="1:3" s="2" customFormat="1" ht="16" x14ac:dyDescent="0.2">
      <c r="A4" s="5" t="s">
        <v>2</v>
      </c>
      <c r="B4" s="47" t="str">
        <f>'AUTOS  NOTA 322'!B3:C3</f>
        <v>JUZGADO CUARENTA Y SIETE CIVIL (47) DEL CIRCUITO DE BOGOTÁ</v>
      </c>
      <c r="C4" s="47"/>
    </row>
    <row r="5" spans="1:3" s="2" customFormat="1" ht="16" x14ac:dyDescent="0.2">
      <c r="A5" s="5" t="s">
        <v>3</v>
      </c>
      <c r="B5" s="47" t="str">
        <f>'AUTOS  NOTA 322'!B4:C4</f>
        <v>HECTOR JOSÉ BECERRA QUIÑONES (Conductor vehículo asegurado)
ANGELA PATRICIA BECERRA QUIÑONES (Propietaria vehículo asegurado)
ALLIANZ SEGUROS SA</v>
      </c>
      <c r="C5" s="47"/>
    </row>
    <row r="6" spans="1:3" s="2" customFormat="1" ht="16" x14ac:dyDescent="0.2">
      <c r="A6" s="5" t="s">
        <v>4</v>
      </c>
      <c r="B6" s="47" t="str">
        <f>'AUTOS  NOTA 322'!B5:C5</f>
        <v xml:space="preserve">JESÚS OMAR BARBOSA PARRA (13/09/1969) </v>
      </c>
      <c r="C6" s="47"/>
    </row>
    <row r="7" spans="1:3" s="2" customFormat="1" ht="16" x14ac:dyDescent="0.2">
      <c r="A7" s="5" t="s">
        <v>5</v>
      </c>
      <c r="B7" s="47" t="str">
        <f>'AUTOS  NOTA 322'!B6:C6</f>
        <v>DEMANDA DIRECTA</v>
      </c>
      <c r="C7" s="47"/>
    </row>
    <row r="8" spans="1:3" s="2" customFormat="1" ht="16" x14ac:dyDescent="0.2">
      <c r="A8" s="30" t="s">
        <v>34</v>
      </c>
      <c r="B8" s="47" t="str">
        <f>'AUTOS  NOTA 322'!B7:C8</f>
        <v xml:space="preserve">JESÚS OMAR BARBOSA PARRA </v>
      </c>
      <c r="C8" s="47"/>
    </row>
    <row r="9" spans="1:3" ht="16" x14ac:dyDescent="0.2">
      <c r="A9" s="20" t="s">
        <v>35</v>
      </c>
      <c r="B9" s="47" t="s">
        <v>177</v>
      </c>
      <c r="C9" s="47"/>
    </row>
    <row r="10" spans="1:3" ht="16" x14ac:dyDescent="0.2">
      <c r="A10" s="20" t="s">
        <v>36</v>
      </c>
      <c r="B10" s="47" t="s">
        <v>116</v>
      </c>
      <c r="C10" s="47"/>
    </row>
    <row r="11" spans="1:3" ht="16" x14ac:dyDescent="0.2">
      <c r="A11" s="20" t="s">
        <v>38</v>
      </c>
      <c r="B11" s="72">
        <v>4000000000</v>
      </c>
      <c r="C11" s="73"/>
    </row>
    <row r="12" spans="1:3" ht="16" x14ac:dyDescent="0.2">
      <c r="A12" s="20" t="s">
        <v>39</v>
      </c>
      <c r="B12" s="72">
        <v>1100000</v>
      </c>
      <c r="C12" s="73"/>
    </row>
    <row r="13" spans="1:3" ht="16" x14ac:dyDescent="0.2">
      <c r="A13" s="20" t="s">
        <v>40</v>
      </c>
      <c r="B13" s="55" t="s">
        <v>117</v>
      </c>
      <c r="C13" s="56"/>
    </row>
    <row r="14" spans="1:3" ht="16" x14ac:dyDescent="0.2">
      <c r="A14" s="20" t="s">
        <v>41</v>
      </c>
      <c r="B14" s="48" t="s">
        <v>178</v>
      </c>
      <c r="C14" s="47"/>
    </row>
    <row r="15" spans="1:3" ht="16" x14ac:dyDescent="0.2">
      <c r="A15" s="20" t="s">
        <v>42</v>
      </c>
      <c r="B15" s="47" t="s">
        <v>112</v>
      </c>
      <c r="C15" s="47"/>
    </row>
    <row r="16" spans="1:3" ht="16" x14ac:dyDescent="0.2">
      <c r="A16" s="20" t="s">
        <v>43</v>
      </c>
      <c r="B16" s="47" t="s">
        <v>112</v>
      </c>
      <c r="C16" s="47"/>
    </row>
    <row r="17" spans="1:3" x14ac:dyDescent="0.2">
      <c r="A17" s="76" t="s">
        <v>44</v>
      </c>
      <c r="B17" s="47" t="s">
        <v>135</v>
      </c>
      <c r="C17" s="47"/>
    </row>
    <row r="18" spans="1:3" x14ac:dyDescent="0.2">
      <c r="A18" s="77"/>
      <c r="B18" s="10" t="s">
        <v>45</v>
      </c>
      <c r="C18" s="10" t="s">
        <v>46</v>
      </c>
    </row>
    <row r="19" spans="1:3" ht="16" x14ac:dyDescent="0.2">
      <c r="A19" s="77"/>
      <c r="B19" s="6" t="s">
        <v>47</v>
      </c>
      <c r="C19" s="6"/>
    </row>
    <row r="20" spans="1:3" x14ac:dyDescent="0.2">
      <c r="A20" s="77"/>
      <c r="B20" s="6"/>
      <c r="C20" s="6"/>
    </row>
    <row r="21" spans="1:3" x14ac:dyDescent="0.2">
      <c r="A21" s="78"/>
      <c r="B21" s="6"/>
      <c r="C21" s="6"/>
    </row>
    <row r="22" spans="1:3" ht="16" x14ac:dyDescent="0.2">
      <c r="A22" s="20" t="s">
        <v>48</v>
      </c>
      <c r="B22" s="47"/>
      <c r="C22" s="47"/>
    </row>
    <row r="23" spans="1:3" ht="16" x14ac:dyDescent="0.2">
      <c r="A23" s="20" t="s">
        <v>49</v>
      </c>
      <c r="B23" s="79"/>
      <c r="C23" s="80"/>
    </row>
    <row r="24" spans="1:3" ht="16" x14ac:dyDescent="0.2">
      <c r="A24" s="20" t="s">
        <v>50</v>
      </c>
      <c r="B24" s="47" t="s">
        <v>122</v>
      </c>
      <c r="C24" s="47"/>
    </row>
    <row r="25" spans="1:3" ht="16" x14ac:dyDescent="0.2">
      <c r="A25" s="20" t="s">
        <v>51</v>
      </c>
      <c r="B25" s="47"/>
      <c r="C25" s="47"/>
    </row>
    <row r="26" spans="1:3" ht="16" x14ac:dyDescent="0.2">
      <c r="A26" s="20" t="s">
        <v>52</v>
      </c>
      <c r="B26" s="47"/>
      <c r="C26" s="47"/>
    </row>
    <row r="27" spans="1:3" ht="16" x14ac:dyDescent="0.2">
      <c r="A27" s="19" t="s">
        <v>53</v>
      </c>
      <c r="B27" s="47"/>
      <c r="C27" s="47"/>
    </row>
    <row r="28" spans="1:3" x14ac:dyDescent="0.2">
      <c r="A28" s="81" t="s">
        <v>54</v>
      </c>
      <c r="B28" s="81"/>
      <c r="C28" s="81"/>
    </row>
    <row r="29" spans="1:3" x14ac:dyDescent="0.2">
      <c r="A29" s="74" t="s">
        <v>55</v>
      </c>
      <c r="B29" s="75"/>
      <c r="C29" s="11"/>
    </row>
    <row r="30" spans="1:3" x14ac:dyDescent="0.2">
      <c r="A30" s="74" t="s">
        <v>56</v>
      </c>
      <c r="B30" s="75"/>
      <c r="C30" s="11"/>
    </row>
    <row r="31" spans="1:3" x14ac:dyDescent="0.2">
      <c r="A31" s="74" t="s">
        <v>57</v>
      </c>
      <c r="B31" s="75"/>
      <c r="C31" s="12"/>
    </row>
    <row r="32" spans="1:3" ht="16" x14ac:dyDescent="0.2">
      <c r="A32" s="74" t="s">
        <v>58</v>
      </c>
      <c r="B32" s="75"/>
      <c r="C32" s="11" t="s">
        <v>179</v>
      </c>
    </row>
    <row r="33" spans="1:3" x14ac:dyDescent="0.2">
      <c r="A33" s="74" t="s">
        <v>59</v>
      </c>
      <c r="B33" s="75"/>
      <c r="C33" s="11"/>
    </row>
    <row r="34" spans="1:3" x14ac:dyDescent="0.2">
      <c r="A34" s="74" t="s">
        <v>60</v>
      </c>
      <c r="B34" s="75"/>
      <c r="C34" s="13"/>
    </row>
    <row r="35" spans="1:3" x14ac:dyDescent="0.2">
      <c r="A35" s="70" t="s">
        <v>61</v>
      </c>
      <c r="B35" s="71"/>
      <c r="C35" s="14"/>
    </row>
    <row r="36" spans="1:3" x14ac:dyDescent="0.2">
      <c r="A36" s="70" t="s">
        <v>62</v>
      </c>
      <c r="B36" s="71"/>
      <c r="C36" s="15"/>
    </row>
    <row r="37" spans="1:3" x14ac:dyDescent="0.2">
      <c r="A37" s="82" t="s">
        <v>63</v>
      </c>
      <c r="B37" s="83"/>
      <c r="C37" s="15"/>
    </row>
    <row r="38" spans="1:3" x14ac:dyDescent="0.2">
      <c r="A38" s="84"/>
      <c r="B38" s="85"/>
      <c r="C38" s="15"/>
    </row>
    <row r="39" spans="1:3" x14ac:dyDescent="0.2">
      <c r="A39" s="86"/>
      <c r="B39" s="87"/>
      <c r="C39" s="15"/>
    </row>
    <row r="40" spans="1:3" x14ac:dyDescent="0.2">
      <c r="A40" s="88" t="s">
        <v>64</v>
      </c>
      <c r="B40" s="88"/>
      <c r="C40" s="88"/>
    </row>
    <row r="41" spans="1:3" ht="16" x14ac:dyDescent="0.2">
      <c r="A41" s="17" t="s">
        <v>65</v>
      </c>
      <c r="B41" s="18"/>
      <c r="C41" s="15"/>
    </row>
    <row r="42" spans="1:3" x14ac:dyDescent="0.2">
      <c r="A42" s="70" t="s">
        <v>66</v>
      </c>
      <c r="B42" s="71"/>
      <c r="C42" s="15"/>
    </row>
    <row r="43" spans="1:3" x14ac:dyDescent="0.2">
      <c r="A43" s="70" t="s">
        <v>67</v>
      </c>
      <c r="B43" s="71"/>
      <c r="C43" s="15"/>
    </row>
    <row r="44" spans="1:3" ht="16" x14ac:dyDescent="0.2">
      <c r="A44" s="17" t="s">
        <v>68</v>
      </c>
      <c r="B44" s="18"/>
      <c r="C44" s="15"/>
    </row>
    <row r="45" spans="1:3" ht="16" x14ac:dyDescent="0.2">
      <c r="A45" s="17" t="s">
        <v>69</v>
      </c>
      <c r="B45" s="18"/>
      <c r="C45" s="15"/>
    </row>
    <row r="46" spans="1:3" x14ac:dyDescent="0.2">
      <c r="A46" s="70" t="s">
        <v>70</v>
      </c>
      <c r="B46" s="71"/>
      <c r="C46" s="15"/>
    </row>
    <row r="47" spans="1:3" ht="16" x14ac:dyDescent="0.2">
      <c r="A47" s="17" t="s">
        <v>71</v>
      </c>
      <c r="B47" s="16"/>
      <c r="C47" s="15"/>
    </row>
    <row r="48" spans="1:3" x14ac:dyDescent="0.2">
      <c r="A48" s="70" t="s">
        <v>72</v>
      </c>
      <c r="B48" s="71"/>
      <c r="C48" s="15" t="s">
        <v>179</v>
      </c>
    </row>
    <row r="49" spans="1:3" x14ac:dyDescent="0.2">
      <c r="A49" s="70" t="s">
        <v>73</v>
      </c>
      <c r="B49" s="71"/>
      <c r="C49" s="15"/>
    </row>
    <row r="50" spans="1:3" x14ac:dyDescent="0.2">
      <c r="A50" s="70" t="s">
        <v>63</v>
      </c>
      <c r="B50" s="7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4" sqref="B44:C44"/>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89" t="s">
        <v>74</v>
      </c>
      <c r="B1" s="89"/>
      <c r="C1" s="89"/>
    </row>
    <row r="2" spans="1:9" ht="15" customHeight="1" x14ac:dyDescent="0.2">
      <c r="A2" s="34" t="s">
        <v>33</v>
      </c>
      <c r="B2" s="93" t="str">
        <f>'AUTOS NOTA 321'!B2:C2</f>
        <v>SINIESTRO  63035288  LEGIS APJ32376</v>
      </c>
      <c r="C2" s="94"/>
    </row>
    <row r="3" spans="1:9" ht="16" x14ac:dyDescent="0.2">
      <c r="A3" s="35" t="s">
        <v>1</v>
      </c>
      <c r="B3" s="108" t="str">
        <f>'AUTOS  NOTA 322'!B2:C2</f>
        <v>11001310304720230052500</v>
      </c>
      <c r="C3" s="108"/>
    </row>
    <row r="4" spans="1:9" ht="16" x14ac:dyDescent="0.2">
      <c r="A4" s="35" t="s">
        <v>2</v>
      </c>
      <c r="B4" s="108" t="str">
        <f>'AUTOS  NOTA 322'!B3:C3</f>
        <v>JUZGADO CUARENTA Y SIETE CIVIL (47) DEL CIRCUITO DE BOGOTÁ</v>
      </c>
      <c r="C4" s="108"/>
    </row>
    <row r="5" spans="1:9" ht="16" x14ac:dyDescent="0.2">
      <c r="A5" s="35" t="s">
        <v>3</v>
      </c>
      <c r="B5" s="108" t="str">
        <f>'AUTOS  NOTA 322'!B4:C4</f>
        <v>HECTOR JOSÉ BECERRA QUIÑONES (Conductor vehículo asegurado)
ANGELA PATRICIA BECERRA QUIÑONES (Propietaria vehículo asegurado)
ALLIANZ SEGUROS SA</v>
      </c>
      <c r="C5" s="108"/>
    </row>
    <row r="6" spans="1:9" ht="15" customHeight="1" x14ac:dyDescent="0.2">
      <c r="A6" s="35" t="s">
        <v>4</v>
      </c>
      <c r="B6" s="108" t="str">
        <f>'AUTOS  NOTA 322'!B5:C5</f>
        <v xml:space="preserve">JESÚS OMAR BARBOSA PARRA (13/09/1969) </v>
      </c>
      <c r="C6" s="108"/>
    </row>
    <row r="7" spans="1:9" ht="16" x14ac:dyDescent="0.2">
      <c r="A7" s="35" t="s">
        <v>5</v>
      </c>
      <c r="B7" s="108" t="str">
        <f>'AUTOS  NOTA 322'!B6:C6</f>
        <v>DEMANDA DIRECTA</v>
      </c>
      <c r="C7" s="108"/>
    </row>
    <row r="8" spans="1:9" ht="16" x14ac:dyDescent="0.2">
      <c r="A8" s="37" t="s">
        <v>34</v>
      </c>
      <c r="B8" s="108" t="str">
        <f>'AUTOS  NOTA 322'!B7:C8</f>
        <v xml:space="preserve">JESÚS OMAR BARBOSA PARRA </v>
      </c>
      <c r="C8" s="108"/>
    </row>
    <row r="9" spans="1:9" ht="32" x14ac:dyDescent="0.2">
      <c r="A9" s="35" t="s">
        <v>75</v>
      </c>
      <c r="B9" s="106">
        <f>SUM(C11,C12,C14,C15,C17)</f>
        <v>454183060</v>
      </c>
      <c r="C9" s="107"/>
    </row>
    <row r="10" spans="1:9" x14ac:dyDescent="0.2">
      <c r="A10" s="109" t="s">
        <v>76</v>
      </c>
      <c r="B10" s="98" t="s">
        <v>77</v>
      </c>
      <c r="C10" s="99"/>
    </row>
    <row r="11" spans="1:9" ht="16" x14ac:dyDescent="0.2">
      <c r="A11" s="109"/>
      <c r="B11" s="36" t="s">
        <v>78</v>
      </c>
      <c r="C11" s="31">
        <v>324183060</v>
      </c>
    </row>
    <row r="12" spans="1:9" ht="16" x14ac:dyDescent="0.2">
      <c r="A12" s="109"/>
      <c r="B12" s="36" t="s">
        <v>79</v>
      </c>
      <c r="C12" s="31"/>
    </row>
    <row r="13" spans="1:9" x14ac:dyDescent="0.2">
      <c r="A13" s="109"/>
      <c r="B13" s="98"/>
      <c r="C13" s="99"/>
    </row>
    <row r="14" spans="1:9" ht="16" x14ac:dyDescent="0.2">
      <c r="A14" s="109"/>
      <c r="B14" s="36" t="s">
        <v>80</v>
      </c>
      <c r="C14" s="39">
        <v>65000000</v>
      </c>
    </row>
    <row r="15" spans="1:9" ht="16" x14ac:dyDescent="0.2">
      <c r="A15" s="109"/>
      <c r="B15" s="36" t="s">
        <v>81</v>
      </c>
      <c r="C15" s="39">
        <v>65000000</v>
      </c>
      <c r="E15" t="s">
        <v>82</v>
      </c>
      <c r="F15" s="22">
        <v>0.7</v>
      </c>
    </row>
    <row r="16" spans="1:9" x14ac:dyDescent="0.2">
      <c r="A16" s="109"/>
      <c r="B16" s="98" t="s">
        <v>83</v>
      </c>
      <c r="C16" s="99"/>
      <c r="E16" t="s">
        <v>84</v>
      </c>
      <c r="F16" s="23">
        <v>0.3</v>
      </c>
      <c r="I16" s="25"/>
    </row>
    <row r="17" spans="1:9" x14ac:dyDescent="0.2">
      <c r="A17" s="109"/>
      <c r="B17" s="36"/>
      <c r="C17" s="40"/>
      <c r="F17" s="26"/>
      <c r="I17" s="25"/>
    </row>
    <row r="18" spans="1:9" ht="23.25" customHeight="1" x14ac:dyDescent="0.2">
      <c r="A18" s="38" t="s">
        <v>85</v>
      </c>
      <c r="B18" s="93" t="s">
        <v>123</v>
      </c>
      <c r="C18" s="94"/>
    </row>
    <row r="19" spans="1:9" ht="48" x14ac:dyDescent="0.2">
      <c r="A19" s="35" t="s">
        <v>86</v>
      </c>
      <c r="B19" s="100" t="s">
        <v>183</v>
      </c>
      <c r="C19" s="101"/>
    </row>
    <row r="20" spans="1:9" ht="15" customHeight="1" x14ac:dyDescent="0.2">
      <c r="A20" s="21" t="s">
        <v>87</v>
      </c>
      <c r="B20" s="95">
        <f>((C22+C23+C25+C26+C30+C28+C32+C34+C29+C33)-C37)*C36*C38</f>
        <v>450682091</v>
      </c>
      <c r="C20" s="95"/>
    </row>
    <row r="21" spans="1:9" ht="16" x14ac:dyDescent="0.2">
      <c r="A21" s="7" t="s">
        <v>88</v>
      </c>
      <c r="B21" s="102" t="s">
        <v>77</v>
      </c>
      <c r="C21" s="103"/>
    </row>
    <row r="22" spans="1:9" ht="16" x14ac:dyDescent="0.2">
      <c r="A22" s="104"/>
      <c r="B22" s="36" t="s">
        <v>78</v>
      </c>
      <c r="C22" s="31">
        <f>154183060+187599031</f>
        <v>341782091</v>
      </c>
    </row>
    <row r="23" spans="1:9" ht="16" x14ac:dyDescent="0.2">
      <c r="A23" s="105"/>
      <c r="B23" s="36" t="s">
        <v>79</v>
      </c>
      <c r="C23" s="31">
        <v>0</v>
      </c>
    </row>
    <row r="24" spans="1:9" x14ac:dyDescent="0.2">
      <c r="A24" s="105"/>
      <c r="B24" s="98" t="s">
        <v>89</v>
      </c>
      <c r="C24" s="99"/>
    </row>
    <row r="25" spans="1:9" ht="16" x14ac:dyDescent="0.2">
      <c r="A25" s="105"/>
      <c r="B25" s="36" t="s">
        <v>80</v>
      </c>
      <c r="C25" s="31">
        <v>60000000</v>
      </c>
    </row>
    <row r="26" spans="1:9" ht="29" customHeight="1" x14ac:dyDescent="0.2">
      <c r="A26" s="105"/>
      <c r="B26" s="36" t="s">
        <v>90</v>
      </c>
      <c r="C26" s="31">
        <v>50000000</v>
      </c>
    </row>
    <row r="27" spans="1:9" x14ac:dyDescent="0.2">
      <c r="A27" s="105"/>
      <c r="B27" s="98" t="s">
        <v>91</v>
      </c>
      <c r="C27" s="99"/>
    </row>
    <row r="28" spans="1:9" ht="16" x14ac:dyDescent="0.2">
      <c r="A28" s="105"/>
      <c r="B28" s="36" t="s">
        <v>92</v>
      </c>
      <c r="C28" s="31">
        <v>0</v>
      </c>
    </row>
    <row r="29" spans="1:9" ht="16" x14ac:dyDescent="0.2">
      <c r="A29" s="105"/>
      <c r="B29" s="36" t="s">
        <v>78</v>
      </c>
      <c r="C29" s="31">
        <v>0</v>
      </c>
    </row>
    <row r="30" spans="1:9" ht="16" x14ac:dyDescent="0.2">
      <c r="A30" s="105"/>
      <c r="B30" s="36" t="s">
        <v>79</v>
      </c>
      <c r="C30" s="31">
        <v>0</v>
      </c>
    </row>
    <row r="31" spans="1:9" x14ac:dyDescent="0.2">
      <c r="A31" s="105"/>
      <c r="B31" s="98" t="s">
        <v>93</v>
      </c>
      <c r="C31" s="99"/>
    </row>
    <row r="32" spans="1:9" x14ac:dyDescent="0.2">
      <c r="A32" s="105"/>
      <c r="B32" s="36"/>
      <c r="C32" s="31"/>
    </row>
    <row r="33" spans="1:3" ht="16" x14ac:dyDescent="0.2">
      <c r="A33" s="105"/>
      <c r="B33" s="36" t="s">
        <v>78</v>
      </c>
      <c r="C33" s="31">
        <v>0</v>
      </c>
    </row>
    <row r="34" spans="1:3" ht="16" x14ac:dyDescent="0.2">
      <c r="A34" s="105"/>
      <c r="B34" s="36" t="s">
        <v>79</v>
      </c>
      <c r="C34" s="31">
        <v>0</v>
      </c>
    </row>
    <row r="35" spans="1:3" x14ac:dyDescent="0.2">
      <c r="A35" s="105"/>
      <c r="B35" s="98" t="s">
        <v>94</v>
      </c>
      <c r="C35" s="99"/>
    </row>
    <row r="36" spans="1:3" ht="16" x14ac:dyDescent="0.2">
      <c r="A36" s="105"/>
      <c r="B36" s="36" t="s">
        <v>95</v>
      </c>
      <c r="C36" s="32">
        <v>1</v>
      </c>
    </row>
    <row r="37" spans="1:3" ht="16" x14ac:dyDescent="0.2">
      <c r="A37" s="105"/>
      <c r="B37" s="36" t="s">
        <v>39</v>
      </c>
      <c r="C37" s="33">
        <v>1100000</v>
      </c>
    </row>
    <row r="38" spans="1:3" ht="16" x14ac:dyDescent="0.2">
      <c r="A38" s="105"/>
      <c r="B38" s="36" t="s">
        <v>96</v>
      </c>
      <c r="C38" s="32">
        <v>1</v>
      </c>
    </row>
    <row r="39" spans="1:3" ht="16" x14ac:dyDescent="0.2">
      <c r="A39" s="24" t="s">
        <v>97</v>
      </c>
      <c r="B39" s="95">
        <f>IFERROR(B20*(VLOOKUP(B18,E15:F17,2,0)),16666)</f>
        <v>16666</v>
      </c>
      <c r="C39" s="95"/>
    </row>
    <row r="40" spans="1:3" ht="93" customHeight="1" x14ac:dyDescent="0.2">
      <c r="A40" s="35" t="s">
        <v>98</v>
      </c>
      <c r="B40" s="96" t="s">
        <v>182</v>
      </c>
      <c r="C40" s="97"/>
    </row>
    <row r="41" spans="1:3" ht="211.5" customHeight="1" x14ac:dyDescent="0.2">
      <c r="A41" s="35" t="s">
        <v>99</v>
      </c>
      <c r="B41" s="91" t="s">
        <v>181</v>
      </c>
      <c r="C41" s="92"/>
    </row>
    <row r="42" spans="1:3" ht="26" customHeight="1" x14ac:dyDescent="0.2">
      <c r="A42" s="42" t="s">
        <v>100</v>
      </c>
      <c r="B42" s="42"/>
      <c r="C42" s="42"/>
    </row>
    <row r="43" spans="1:3" x14ac:dyDescent="0.2">
      <c r="A43" s="41" t="s">
        <v>101</v>
      </c>
      <c r="B43" s="90"/>
      <c r="C43" s="90"/>
    </row>
    <row r="44" spans="1:3" ht="41" customHeight="1" x14ac:dyDescent="0.2">
      <c r="A44" s="41" t="s">
        <v>102</v>
      </c>
      <c r="B44" s="90"/>
      <c r="C44" s="90"/>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89" t="s">
        <v>103</v>
      </c>
      <c r="B1" s="89"/>
      <c r="C1" s="89"/>
    </row>
    <row r="2" spans="1:3" ht="16" x14ac:dyDescent="0.2">
      <c r="A2" s="20" t="s">
        <v>33</v>
      </c>
      <c r="B2" s="79" t="str">
        <f>'AUTOS NOTA 324'!B2:C2</f>
        <v>SINIESTRO  63035288  LEGIS APJ32376</v>
      </c>
      <c r="C2" s="80"/>
    </row>
    <row r="3" spans="1:3" ht="16" x14ac:dyDescent="0.2">
      <c r="A3" s="5" t="s">
        <v>1</v>
      </c>
      <c r="B3" s="47" t="str">
        <f>'AUTOS  NOTA 322'!B2:C2</f>
        <v>11001310304720230052500</v>
      </c>
      <c r="C3" s="47"/>
    </row>
    <row r="4" spans="1:3" ht="16" x14ac:dyDescent="0.2">
      <c r="A4" s="5" t="s">
        <v>2</v>
      </c>
      <c r="B4" s="47" t="str">
        <f>'AUTOS  NOTA 322'!B3:C3</f>
        <v>JUZGADO CUARENTA Y SIETE CIVIL (47) DEL CIRCUITO DE BOGOTÁ</v>
      </c>
      <c r="C4" s="47"/>
    </row>
    <row r="5" spans="1:3" ht="16" x14ac:dyDescent="0.2">
      <c r="A5" s="5" t="s">
        <v>3</v>
      </c>
      <c r="B5" s="47" t="str">
        <f>'AUTOS  NOTA 322'!B4:C4</f>
        <v>HECTOR JOSÉ BECERRA QUIÑONES (Conductor vehículo asegurado)
ANGELA PATRICIA BECERRA QUIÑONES (Propietaria vehículo asegurado)
ALLIANZ SEGUROS SA</v>
      </c>
      <c r="C5" s="47"/>
    </row>
    <row r="6" spans="1:3" ht="15" customHeight="1" x14ac:dyDescent="0.2">
      <c r="A6" s="5" t="s">
        <v>4</v>
      </c>
      <c r="B6" s="47" t="str">
        <f>'AUTOS  NOTA 322'!B5:C5</f>
        <v xml:space="preserve">JESÚS OMAR BARBOSA PARRA (13/09/1969) </v>
      </c>
      <c r="C6" s="47"/>
    </row>
    <row r="7" spans="1:3" ht="15" customHeight="1" x14ac:dyDescent="0.2">
      <c r="A7" s="5" t="s">
        <v>5</v>
      </c>
      <c r="B7" s="47" t="str">
        <f>'AUTOS  NOTA 322'!B6:C6</f>
        <v>DEMANDA DIRECTA</v>
      </c>
      <c r="C7" s="47"/>
    </row>
    <row r="8" spans="1:3" ht="15" customHeight="1" x14ac:dyDescent="0.2">
      <c r="A8" s="30" t="s">
        <v>34</v>
      </c>
      <c r="B8" s="47" t="str">
        <f>'AUTOS  NOTA 322'!B7:C8</f>
        <v xml:space="preserve">JESÚS OMAR BARBOSA PARRA </v>
      </c>
      <c r="C8" s="47"/>
    </row>
    <row r="9" spans="1:3" ht="19" customHeight="1" x14ac:dyDescent="0.2">
      <c r="A9" s="5" t="s">
        <v>104</v>
      </c>
      <c r="B9" s="47"/>
      <c r="C9" s="47"/>
    </row>
    <row r="10" spans="1:3" ht="16" x14ac:dyDescent="0.2">
      <c r="A10" s="7" t="s">
        <v>88</v>
      </c>
      <c r="B10" s="112">
        <f>'AUTOS NOTA 324'!B20:C20</f>
        <v>450682091</v>
      </c>
      <c r="C10" s="112"/>
    </row>
    <row r="11" spans="1:3" ht="16" x14ac:dyDescent="0.2">
      <c r="A11" s="7" t="s">
        <v>105</v>
      </c>
      <c r="B11" s="113">
        <f>'AUTOS NOTA 324'!B39:C39</f>
        <v>16666</v>
      </c>
      <c r="C11" s="47"/>
    </row>
    <row r="12" spans="1:3" ht="32" x14ac:dyDescent="0.2">
      <c r="A12" s="7" t="s">
        <v>106</v>
      </c>
      <c r="B12" s="110"/>
      <c r="C12" s="111"/>
    </row>
    <row r="13" spans="1:3" ht="48" x14ac:dyDescent="0.2">
      <c r="A13" s="5" t="s">
        <v>107</v>
      </c>
      <c r="B13" s="47"/>
      <c r="C13" s="47"/>
    </row>
    <row r="14" spans="1:3" ht="48" x14ac:dyDescent="0.2">
      <c r="A14" s="5" t="s">
        <v>108</v>
      </c>
      <c r="B14" s="47"/>
      <c r="C14" s="47"/>
    </row>
    <row r="15" spans="1:3" ht="16" x14ac:dyDescent="0.2">
      <c r="A15" s="5" t="s">
        <v>109</v>
      </c>
      <c r="B15" s="6"/>
      <c r="C15" s="6"/>
    </row>
    <row r="16" spans="1:3" ht="16" x14ac:dyDescent="0.2">
      <c r="A16" s="7" t="s">
        <v>110</v>
      </c>
      <c r="B16" s="47"/>
      <c r="C16" s="47"/>
    </row>
    <row r="17" spans="1:3" ht="16" x14ac:dyDescent="0.2">
      <c r="A17" s="6" t="s">
        <v>111</v>
      </c>
      <c r="B17" s="111"/>
      <c r="C17" s="11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40</v>
      </c>
      <c r="B1" t="s">
        <v>112</v>
      </c>
      <c r="C1" s="9" t="s">
        <v>44</v>
      </c>
      <c r="D1" s="9" t="s">
        <v>113</v>
      </c>
      <c r="E1" s="3" t="s">
        <v>50</v>
      </c>
      <c r="F1" s="2" t="s">
        <v>82</v>
      </c>
      <c r="G1" s="4">
        <v>0</v>
      </c>
      <c r="H1" t="s">
        <v>16</v>
      </c>
      <c r="I1" t="s">
        <v>114</v>
      </c>
      <c r="K1" t="s">
        <v>115</v>
      </c>
      <c r="L1" s="29" t="s">
        <v>116</v>
      </c>
      <c r="M1" t="s">
        <v>117</v>
      </c>
      <c r="N1" t="s">
        <v>82</v>
      </c>
      <c r="O1" t="s">
        <v>118</v>
      </c>
    </row>
    <row r="2" spans="1:15" x14ac:dyDescent="0.2">
      <c r="A2" t="s">
        <v>117</v>
      </c>
      <c r="B2" t="s">
        <v>119</v>
      </c>
      <c r="C2" t="s">
        <v>120</v>
      </c>
      <c r="D2" s="2" t="s">
        <v>121</v>
      </c>
      <c r="E2" s="1" t="s">
        <v>122</v>
      </c>
      <c r="F2" s="2" t="s">
        <v>123</v>
      </c>
      <c r="G2" s="4">
        <v>0.7</v>
      </c>
      <c r="H2" t="s">
        <v>124</v>
      </c>
      <c r="I2" t="s">
        <v>125</v>
      </c>
      <c r="K2" t="s">
        <v>126</v>
      </c>
      <c r="L2" s="29" t="s">
        <v>127</v>
      </c>
      <c r="M2" t="s">
        <v>128</v>
      </c>
      <c r="N2" t="s">
        <v>84</v>
      </c>
      <c r="O2" t="s">
        <v>119</v>
      </c>
    </row>
    <row r="3" spans="1:15" x14ac:dyDescent="0.2">
      <c r="A3" t="s">
        <v>128</v>
      </c>
      <c r="C3" t="s">
        <v>129</v>
      </c>
      <c r="D3" s="2" t="s">
        <v>130</v>
      </c>
      <c r="E3" s="1" t="s">
        <v>131</v>
      </c>
      <c r="F3" s="2" t="s">
        <v>84</v>
      </c>
      <c r="G3" s="4">
        <v>0.3</v>
      </c>
      <c r="H3" t="s">
        <v>132</v>
      </c>
      <c r="I3" t="s">
        <v>133</v>
      </c>
      <c r="L3" s="29" t="s">
        <v>37</v>
      </c>
      <c r="M3" t="s">
        <v>134</v>
      </c>
      <c r="N3" t="s">
        <v>123</v>
      </c>
    </row>
    <row r="4" spans="1:15" x14ac:dyDescent="0.2">
      <c r="A4" t="s">
        <v>134</v>
      </c>
      <c r="C4" t="s">
        <v>135</v>
      </c>
      <c r="E4" s="1" t="s">
        <v>136</v>
      </c>
      <c r="H4" t="s">
        <v>137</v>
      </c>
      <c r="I4" t="s">
        <v>138</v>
      </c>
      <c r="L4" t="s">
        <v>139</v>
      </c>
    </row>
    <row r="5" spans="1:15" x14ac:dyDescent="0.2">
      <c r="A5" t="s">
        <v>140</v>
      </c>
      <c r="E5" s="1" t="s">
        <v>141</v>
      </c>
      <c r="H5" t="s">
        <v>142</v>
      </c>
      <c r="I5" t="s">
        <v>143</v>
      </c>
      <c r="L5" s="29" t="s">
        <v>144</v>
      </c>
    </row>
    <row r="6" spans="1:15" x14ac:dyDescent="0.2">
      <c r="E6" s="1" t="s">
        <v>145</v>
      </c>
      <c r="I6" t="s">
        <v>146</v>
      </c>
      <c r="L6" s="29" t="s">
        <v>147</v>
      </c>
    </row>
    <row r="7" spans="1:15" x14ac:dyDescent="0.2">
      <c r="E7" s="1" t="s">
        <v>148</v>
      </c>
      <c r="I7" t="s">
        <v>149</v>
      </c>
      <c r="L7" s="29" t="s">
        <v>150</v>
      </c>
    </row>
    <row r="8" spans="1:15" x14ac:dyDescent="0.2">
      <c r="E8" s="1" t="s">
        <v>151</v>
      </c>
      <c r="L8" s="29" t="s">
        <v>91</v>
      </c>
    </row>
    <row r="9" spans="1:15" x14ac:dyDescent="0.2">
      <c r="L9" s="29" t="s">
        <v>152</v>
      </c>
    </row>
    <row r="10" spans="1:15" x14ac:dyDescent="0.2">
      <c r="L10" s="29" t="s">
        <v>153</v>
      </c>
    </row>
    <row r="11" spans="1:15" x14ac:dyDescent="0.2">
      <c r="L11" s="29" t="s">
        <v>154</v>
      </c>
    </row>
    <row r="12" spans="1:15" x14ac:dyDescent="0.2">
      <c r="L12" s="29" t="s">
        <v>155</v>
      </c>
    </row>
    <row r="13" spans="1:15" x14ac:dyDescent="0.2">
      <c r="L13" s="29"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20B7E-10EE-4801-BB57-1803224B08F4}">
  <ds:schemaRefs>
    <ds:schemaRef ds:uri="4382931b-6036-484b-ad41-6810b26eb986"/>
    <ds:schemaRef ds:uri="http://purl.org/dc/dcmitype/"/>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e7d3d6e7-89cb-4750-b948-5e984f176bb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2024-05-17T01:19:29Z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