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ESTIBEN ALONSO CALDERON/"/>
    </mc:Choice>
  </mc:AlternateContent>
  <xr:revisionPtr revIDLastSave="18" documentId="8_{925382EA-62A1-0340-9764-1174657524CE}" xr6:coauthVersionLast="47" xr6:coauthVersionMax="47" xr10:uidLastSave="{8C751332-9173-1649-AC34-BD4E72A63C88}"/>
  <bookViews>
    <workbookView xWindow="0" yWindow="500" windowWidth="25600" windowHeight="144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l="1"/>
  <c r="B39" i="8" s="1"/>
  <c r="B10" i="9" l="1"/>
  <c r="B2" i="8" l="1"/>
  <c r="B2" i="9" s="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<sst xmlns="http://schemas.openxmlformats.org/spreadsheetml/2006/main" count="241" uniqueCount="183">
  <si>
    <t>SOLICITUD DE ANTECEDENTES -ABOGADO EXTERNO-</t>
  </si>
  <si>
    <t>Radicado(23 digitos)</t>
  </si>
  <si>
    <t>Juzgado</t>
  </si>
  <si>
    <t>Demandado</t>
  </si>
  <si>
    <t xml:space="preserve">Demandante </t>
  </si>
  <si>
    <t>Tipo de vinculacion compañía</t>
  </si>
  <si>
    <t>DEMANDA DIRECTA</t>
  </si>
  <si>
    <t xml:space="preserve">Tipo de perjucio </t>
  </si>
  <si>
    <t>PERDIDA PARCIAL DAÑOS</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</si>
  <si>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</si>
  <si>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</si>
  <si>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</si>
  <si>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</si>
  <si>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</si>
  <si>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</si>
  <si>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</si>
  <si>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</si>
  <si>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</si>
  <si>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</si>
  <si>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</si>
  <si>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</si>
  <si>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</si>
  <si>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</si>
  <si>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</si>
  <si>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</si>
  <si>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</si>
  <si>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</si>
  <si>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</si>
  <si>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</si>
  <si>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</si>
  <si>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</si>
  <si>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</si>
  <si>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</si>
  <si>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</si>
  <si>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</si>
  <si>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</si>
  <si>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</si>
  <si>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</si>
  <si>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</si>
  <si>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</si>
  <si>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</si>
  <si>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</si>
  <si>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</si>
  <si>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</si>
  <si>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</si>
  <si>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</si>
  <si>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</si>
  <si>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</si>
  <si>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</si>
  <si>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</si>
  <si>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</si>
  <si>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</si>
  <si>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</si>
  <si>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</si>
  <si>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</si>
  <si>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</si>
  <si>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</si>
  <si>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</si>
  <si>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</si>
  <si>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</si>
  <si>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</si>
  <si>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</si>
  <si>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</si>
  <si>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</si>
  <si>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</si>
  <si>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</si>
  <si>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</si>
  <si>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</si>
  <si>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</si>
  <si>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</si>
  <si>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</si>
  <si>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</si>
  <si>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</si>
  <si>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</si>
  <si>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</si>
  <si>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</si>
  <si>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</si>
  <si>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</si>
  <si>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</si>
  <si>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</si>
  <si>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</si>
  <si>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</si>
  <si>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</si>
  <si>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</si>
  <si>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</si>
  <si>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</si>
  <si>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</si>
  <si>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</si>
  <si>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</si>
  <si>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</si>
  <si>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</si>
  <si>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</si>
  <si>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</si>
  <si>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</si>
  <si>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</si>
  <si>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</si>
  <si>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</si>
  <si>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</si>
  <si>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</si>
  <si>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</si>
  <si>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</si>
  <si>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</si>
  <si>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</si>
  <si>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</si>
  <si>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</si>
  <si>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</si>
  <si>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</si>
  <si>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</si>
  <si>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</si>
  <si>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</si>
  <si>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</si>
  <si>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</si>
  <si>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</si>
  <si>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</si>
  <si>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</si>
  <si>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</si>
  <si>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</si>
  <si>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</si>
  <si>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</si>
  <si>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</si>
  <si>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</si>
  <si>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</si>
  <si>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</si>
  <si>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</si>
  <si>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</si>
  <si>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</si>
  <si>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</si>
  <si>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</si>
  <si>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</si>
  <si>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</si>
  <si>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</si>
  <si>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</si>
  <si>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</si>
  <si>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</si>
  <si>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</si>
  <si>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</si>
  <si>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</si>
  <si>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</si>
  <si>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</si>
  <si>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</si>
  <si>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</si>
  <si>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</si>
  <si>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</si>
  <si>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</si>
  <si>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</si>
  <si>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</si>
  <si>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</si>
  <si>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</si>
  <si>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</si>
  <si>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</si>
  <si>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</si>
  <si>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</si>
  <si>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PÉRDIDA PARCIAL HURTO</t>
  </si>
  <si>
    <t>PÉRDIDA TOTAL DAÑOS</t>
  </si>
  <si>
    <t>SUSTRACCIÓN TOTAL</t>
  </si>
  <si>
    <t>NO APLICA</t>
  </si>
  <si>
    <t>JUZGADO DÉCIMO CIVIL DEL CIIRCUITO DE BOGOTÁ</t>
  </si>
  <si>
    <t>LILBARDO DE JESÚS MEJÍA SALDARRIAGA
ÁLVARO DE JESÚS PARRA BEDOYA
ALLIANZ SEGUROS SA</t>
  </si>
  <si>
    <t>ESTIBEN ALFONSO CALDERÓN LORA
DANIELA GUTIÉRREZ MEJÍA</t>
  </si>
  <si>
    <t>ESTIBEN ALFONSO CALDERÓN LORA --&gt; 1037666244
DANIELA GUTIÉRREZ MEJÍA --&gt;1193129565</t>
  </si>
  <si>
    <t>BELLO -ANTIOQUIA</t>
  </si>
  <si>
    <t>carlos.muñoz@zionsolucionesjuridicas.com</t>
  </si>
  <si>
    <t>ESTIBEN ALFONSO CALDERÓN LORA --&gt; 26 de enero de 1999
DANIELA GUTIÉRREZ MEJÍA --&gt; 23 de enero de 2000</t>
  </si>
  <si>
    <t>ESTIBEN ALFONSO CALDERÓN LORA --&gt; 20 años
DANIELA GUTIÉRREZ MEJÍA --&gt; 19 años</t>
  </si>
  <si>
    <t>ESTIBEN ALFONSO CALDERÓN LORA --&gt; OFICIAL ELECTRICO
DANIELA GUTIÉRREZ MEJÍA --&gt; NO RELACIONA</t>
  </si>
  <si>
    <t>30 DE JUNIO DE 2019</t>
  </si>
  <si>
    <t>NO SE RELACIONA- LA FECHA DE RECLAMACIÓN FUE EL 18 DE NOVIEMBRE DE 2020</t>
  </si>
  <si>
    <t>ALBEIRO DE JESÚS PARRA BEDOYA</t>
  </si>
  <si>
    <t>TRC542</t>
  </si>
  <si>
    <t>12 DE FEBRERO DE 2024</t>
  </si>
  <si>
    <t>15 DE FEBRERO DE 2024</t>
  </si>
  <si>
    <t>UNIÓN MARITAL DE HECHO</t>
  </si>
  <si>
    <t xml:space="preserve">11001310301020230058400
</t>
  </si>
  <si>
    <t>18 DE MARZO DE 2024</t>
  </si>
  <si>
    <t>Duración: Desde las 00:00 horas del 01/01/2019 hasta las 24:00 horas del 31/12/2019.</t>
  </si>
  <si>
    <t>no se logró establecer con certeza la  referida responsabilidad del conductor asegurado, puesto que el Informe Policial de Accidente de Tránsito, no da prueba de un actuar imprudente exclusivo del asegurado, en atención a que en el  mismo se plasma la hipótesis de accidente de tránsito N° 157 “Invadir carril sentido contrario progresivamente en curva” conforme a la Resolución No. 11268 del 6 de diciembre de 2012 emitida  por el Ministerio de Transporte, que corresponde al conductor del vehículo tipo motocicleta.</t>
  </si>
  <si>
    <t>SINIESTRO  81922201  LEGIS APJ32256</t>
  </si>
  <si>
    <t xml:space="preserve">El día 30 de junio de 2019 en la vía Hatillo-Cisneros se presentó un accidente de tránsito en el cual estuvo involucrado el vehículo de placas TCR-542, conducido por el señor Estibe Alonso Calderón Lora y el cual se encuentra asegurado con la Compañía, y la motocicleta DOY-40C conducido por el señor Estiben Alonso Calderón y en la cual iba como acompañante la señora Daniela Guitiérrez, los cuales sufrieron lesiones debido al accidente en mención. 
Es importante mencionar que en el Informe Policial de Accidente de Tránsito se atribuye la hipotesis número 157 correspondiente a invadir carril en sentido contratrio y por ello o los señores Estiben Calderón y Daniela Gutiérrez se encuentran demandado en nombre propio y en representación de su hijo, Juan David Calderón, por los perjuicios ocasionados.
</t>
  </si>
  <si>
    <t>EXCEPCIONES DE FONDO FRENTE A LA INEXISTENTE RESPONSABILIDAD DERIVADA
DEL ACCIDENTE DE TRÁNSITO.
1. EXIMENTE DE LA RESPONSABILIDAD DE LOS DEMANDADOS POR CONFIGURARSE UN HECHO EXCLUSIVO DE LA VÍCTIMA.
2. INEXISTENCIA DE RESPONSABILIDAD A CARGO DE LOS DEMANDADOS POR LA FALTA DE ACREDITACIÓN DEL NEXO CAUSAL
3. REDUCCIÓN DE LA EVENTUAL INDEMNIZACIÓN COMO CONSECUENCIA DE LA DE LA CONDUCTA DEL MOTOCICLISTA EN LA PRODUCCIÓN DEL DAÑO
4. CONCURRENCIA DE ACTIVIDADES PELIGROSAS
5. IMPROCEDENCIA DEL RECONOCIMIENTO Y FALTA DE PRUEBA DEL DAÑO EMERGENTE
6. IMPROCEDENCIA DEL RECONOCIMIENTO Y FALTA DE PRUEBA DEL LUCRO CESANTE
7. LOS PERJUICIOS MORALES SOLICITADOS DESCONOCEN LOS LÍMITES JURISPRUDENCIALES ESTABLECIDOS POR EL MÁXIMO ÓRGANO DE LA JURISDICCIÓN ORIDINARIA.
8. IMPROCEDENCIA DEL RECONOCIMIENTO Y TASACIÓN EXORBITANTE DEL DAÑO A LA VIDA EN RELACIÓN
9. GENÉRICA O INNOMINADA
EXCEPCIONES DE FONDO FRENTE AL CONTRATO DE SEGURO
1. INEXISTENCIA DE OBLIGACIÓN DE INDEMNIZAR A CARGO DE ALLIANZ SEGUROS POR INCUMPLIMIENTO DE LAS CARGAS DEL ARTÍCULO 1077 DEL CÓDIGO DE COMERCIO.
2. PRESCRIPCIÓN
3. RIESGOS EXPRESAMENTE EXCLUIDOS EN LA PÓLIZA DE SEGURO NO. 021978456 / 0
4. SUJECIÓN A LAS CONDICIONES PARTICULARES Y GENERALES DEL CONTRATO DE SEGURO EN LA QUE SE IDENTIFICA LA PÓLIZA, EL CLAUSULADO Y LOS AMPAROS
5. EN CUALQUIER CASO, DE NINGUNA FORMA SE PODRÁ EXCEDER EL LÍMITE DEL VALOR ASEGURADO
6. DISPONIBILIDAD DEL VALOR ASEGURADO
7. AUSENCIA DE SOLIDARIDAD DEL CONTRATO DE SEGURO CELEBRADO CON ALLIANZ SEGUROS SA
8. GENÉRICA O INNOMINADA</t>
  </si>
  <si>
    <t>ESTIBEN ALONSO CALDERÓN LORA (VÍCTIMA DIRECTA) (26-ene-1999) (25 años)
DANIELA GUTIÉRREZ MEJÍA (VÍCTIMA DIRECTA) (23-ene-2000) (24 años)
JUAN DAVID CALDERÓN GUTIÉRREZ (Hijo de las víctimas) (12-ene-2017) (7 años)</t>
  </si>
  <si>
    <t>Daño a la vida en relación</t>
  </si>
  <si>
    <t>La contingencia se califica como REMOTA toda vez que, se encuentra probada la causal de exoneración de responsabilidad denominada "hecho exclusivo de la víctima".
Lo primero que debe tomarse en consideración es que, la póliza No 022031569 / 0 cuyo Asegurado es el señor Albeiro de Jesús Parra Bedoya presta cobertura temporal y material de conformidad con los hechos y pretensiones expuestos en el libelo de la demanda. Frente a la cobertura temporal debe decirse que el accidente de tránsito ocurrido el día 30 de junio de 2019 se encuentra dentro de la vigencia de la Póliza de Seguro, comprendida desde el día 01 de enero de 2019 hasta el día 31 de diciembre de 2019. Aunado a ello presta cobertura material, por cuanto ampara la responsabilidad extracontractual, pretensión que se le endilga al asegurado.
Por otro lado, frente a la responsabilidad del asegurado, debe decirse que las causas del accidente de tránsito son imputables únicamente al actuar del señor Estiben Alonso Calderón, por cuanto invadió el carril donde transitaba el vehículo asegurado. Si bien en el informe policial de accidente de tránsito no se atribuyó hipótesis probable del accidente a alguno de los vehículos, lo cierto es que codificó la hipótesis número 157 con la anotación “Invadir el carril del sentido contrario progresivamente en curva” la cual puede ser imputable a la motocicleta conforme al Croquis y el Dictamen pericial que tuvo como objeto la reconstrucción del accidente de tránsito, dicha situación será reforzada con el interrogatorio que se le practique en el curso de la audiencia inicial al señor Estiben Alonso Calderón. De manera que, la responsabilidad de la víctima se encuentra probada frente a la ocurrencia del accidente y las consecuentes lesiones que de éste se derivaron. Razón por la cual, se califica la contingencia como Remota.
Lo anterior, sin perjuicio del carácter contingente del proceso.</t>
  </si>
  <si>
    <t xml:space="preserve">
Se estima como liquidación objetiva de las pretensiones una suma de $331.526.591 conforme a los siguientes parámetros:
1. Lucro Cesante: Se reconocerá la suma de $41.133.888 por lucro cesante consolidado y el monto de $148.121.047 por lucro cesante futuro, lo cual totaliza la suma de $189.254.935. Lo anterior en virtud de que el señor Estiben Calderón fue calificado con una PCL de 57.8%. Asimismo, allegó un certificado laboral donde se informa que para la fecha del accidente se encontraba vinculado con la sociedad Eléctrico y construcciones SL SAS en donde devengaba 1 SMLMV.
2. Daño emergente: se reconocerá la suma de $3.771.656 en virtud de la cotización que allegó por los daños de la motocicleta en la que transitaba. No se reconocerá la suma de $2.000.000 que solicitó por concepto de transporte y gastos judiciales por cuanto no están acreditados dentro del expediente.
3. Daño moral: Por las lesionesd el señor Estiben Alonso se reconocerá la suma de $80.000.000 divididos de la siguiente forma: para el señor Estiben Calderón, en calidad de víctima directa, la suma de $60.000.0000 debido a que allegó Dictamen de pérdida de capacidad laboral superior al 50%. A la señora Daniela Gutiérrez, en calidad de víctima indirecta, el monto de $10.000.000 teniendo en cuenta que es la compañera permanante del señor Estiben Alonso Calderón y madre de su hijo. Finalmente, al menor Juan David Calderón, en calidad de víctima indirecta la suma de $10.000.000 por las lesiones de su padre. El cálculo de los anteriores valores, se tuvieron en cuenta los criterios jurisprudenciales fijados por la Corte Suprema de Justicia en Sentencia del  23/05/2018, MP: Aroldo Wilson Quiroz, Rad: 11001-31-03-028-2003-00833-0, en donde se estableció que en los casos más graves como lo son las lesiones permanentes únicamente se le podrá reconocer la suma de $60.000.000 y en virtud de ello 10 smlmv a las demás víctimas.
Por las lesiones de la señora Daniela Gutiérrez no se reconcoerá ninguna suma porconcepto de daño moral comoquiera que si bien el IPAT menciona que se generaron lesiones, lo cierto es que no se aporta ninguna prueba de calificación de PAL o alguna hsitoria cilnica de donde pueda inferirse la gravedad de las mismas.
4. Daño a la vida en relación: Se reconocerá la suma de $50.000.000 para el señor Estiben Calderón, en calidad de víctima directa,  debido a que allegó Dictamen de pérdida de capacidad laboral superior al 50%. Lo anterior conforme a la Sentencia SC3919-2021; 08/09/2021. Se reconocerá a favor de la señora Daniela Gutiérrez la suma de $10.000.000 por las lesiones ocasionadas a su compañero permanente conforme a los lineamientos de la sentencia SC4803-2019 donde se reconoció una suma por concepto de daño a la vida en relación a lo terceros allegados a la víctima directa y teniendo como referencia los topes maximos de la sentencia SC665-2019 en donde se reconoce el monto maximo de $30.000.000.
5. Deducible: se tendrá en cuenta el deducible de $1.500.000 pactado en la póliza.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</si>
</sst>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8" borderId="1" xfId="0" applyFill="1" applyBorder="1" applyAlignment="1">
      <alignment horizontal="justify" vertical="top" wrapText="1"/>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wrapText="1"/>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wrapText="1"/>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efreshError="1"/>
      <sheetData sheetId="1" refreshError="1"/>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rlos.mu&#241;oz@zionsolucionesjuridicas.com" TargetMode="External"/><Relationship Id="rId1" Type="http://schemas.openxmlformats.org/officeDocument/2006/relationships/hyperlink" Target="mailto:diegolc2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5" zoomScaleNormal="145" workbookViewId="0">
      <selection activeCell="B6" sqref="B6:C6"/>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8" t="s">
        <v>0</v>
      </c>
      <c r="B1" s="58"/>
      <c r="C1" s="58"/>
    </row>
    <row r="2" spans="1:3" ht="16" x14ac:dyDescent="0.2">
      <c r="A2" s="5" t="s">
        <v>1</v>
      </c>
      <c r="B2" s="63" t="s">
        <v>172</v>
      </c>
      <c r="C2" s="64"/>
    </row>
    <row r="3" spans="1:3" ht="16" x14ac:dyDescent="0.2">
      <c r="A3" s="5" t="s">
        <v>2</v>
      </c>
      <c r="B3" s="65" t="s">
        <v>156</v>
      </c>
      <c r="C3" s="66"/>
    </row>
    <row r="4" spans="1:3" ht="44" customHeight="1" x14ac:dyDescent="0.2">
      <c r="A4" s="5" t="s">
        <v>3</v>
      </c>
      <c r="B4" s="67" t="s">
        <v>157</v>
      </c>
      <c r="C4" s="66"/>
    </row>
    <row r="5" spans="1:3" ht="50" customHeight="1" x14ac:dyDescent="0.2">
      <c r="A5" s="5" t="s">
        <v>4</v>
      </c>
      <c r="B5" s="67" t="s">
        <v>179</v>
      </c>
      <c r="C5" s="66"/>
    </row>
    <row r="6" spans="1:3" ht="16" x14ac:dyDescent="0.2">
      <c r="A6" s="5" t="s">
        <v>5</v>
      </c>
      <c r="B6" s="52" t="s">
        <v>6</v>
      </c>
      <c r="C6" s="52"/>
    </row>
    <row r="7" spans="1:3" ht="16" x14ac:dyDescent="0.2">
      <c r="A7" s="43" t="s">
        <v>7</v>
      </c>
      <c r="B7" s="59" t="s">
        <v>117</v>
      </c>
      <c r="C7" s="60" t="s">
        <v>8</v>
      </c>
    </row>
    <row r="8" spans="1:3" ht="32" customHeight="1" x14ac:dyDescent="0.2">
      <c r="A8" s="44" t="s">
        <v>9</v>
      </c>
      <c r="B8" s="48" t="s">
        <v>158</v>
      </c>
      <c r="C8" s="55"/>
    </row>
    <row r="9" spans="1:3" ht="32" customHeight="1" x14ac:dyDescent="0.2">
      <c r="A9" s="27" t="s">
        <v>10</v>
      </c>
      <c r="B9" s="49" t="s">
        <v>159</v>
      </c>
      <c r="C9" s="52"/>
    </row>
    <row r="10" spans="1:3" ht="16" x14ac:dyDescent="0.2">
      <c r="A10" s="27" t="s">
        <v>11</v>
      </c>
      <c r="B10" s="49" t="s">
        <v>160</v>
      </c>
      <c r="C10" s="49"/>
    </row>
    <row r="11" spans="1:3" ht="30" customHeight="1" x14ac:dyDescent="0.2">
      <c r="A11" s="28" t="s">
        <v>12</v>
      </c>
      <c r="B11" s="49">
        <v>3122969144</v>
      </c>
      <c r="C11" s="49"/>
    </row>
    <row r="12" spans="1:3" ht="30" customHeight="1" x14ac:dyDescent="0.2">
      <c r="A12" s="5" t="s">
        <v>13</v>
      </c>
      <c r="B12" s="50" t="s">
        <v>161</v>
      </c>
      <c r="C12" s="51"/>
    </row>
    <row r="13" spans="1:3" ht="16" x14ac:dyDescent="0.2">
      <c r="A13" s="5" t="s">
        <v>14</v>
      </c>
      <c r="B13" s="52" t="s">
        <v>171</v>
      </c>
      <c r="C13" s="52"/>
    </row>
    <row r="14" spans="1:3" ht="35" customHeight="1" x14ac:dyDescent="0.2">
      <c r="A14" s="5" t="s">
        <v>15</v>
      </c>
      <c r="B14" s="53" t="s">
        <v>162</v>
      </c>
      <c r="C14" s="52"/>
    </row>
    <row r="15" spans="1:3" ht="32" customHeight="1" x14ac:dyDescent="0.2">
      <c r="A15" s="5" t="s">
        <v>16</v>
      </c>
      <c r="B15" s="49" t="s">
        <v>163</v>
      </c>
      <c r="C15" s="52"/>
    </row>
    <row r="16" spans="1:3" ht="16" x14ac:dyDescent="0.2">
      <c r="A16" s="5" t="s">
        <v>17</v>
      </c>
      <c r="B16" s="52" t="s">
        <v>155</v>
      </c>
      <c r="C16" s="52"/>
    </row>
    <row r="17" spans="1:3" ht="15" customHeight="1" x14ac:dyDescent="0.2">
      <c r="A17" s="5" t="s">
        <v>18</v>
      </c>
      <c r="B17" s="49" t="s">
        <v>125</v>
      </c>
      <c r="C17" s="49"/>
    </row>
    <row r="18" spans="1:3" ht="28" customHeight="1" x14ac:dyDescent="0.2">
      <c r="A18" s="5" t="s">
        <v>19</v>
      </c>
      <c r="B18" s="49" t="s">
        <v>164</v>
      </c>
      <c r="C18" s="49"/>
    </row>
    <row r="19" spans="1:3" ht="18.75" customHeight="1" x14ac:dyDescent="0.2">
      <c r="A19" s="5" t="s">
        <v>20</v>
      </c>
      <c r="B19" s="61">
        <v>1450000</v>
      </c>
      <c r="C19" s="62"/>
    </row>
    <row r="20" spans="1:3" ht="16" x14ac:dyDescent="0.2">
      <c r="A20" s="5" t="s">
        <v>21</v>
      </c>
      <c r="B20" s="52">
        <v>2</v>
      </c>
      <c r="C20" s="52"/>
    </row>
    <row r="21" spans="1:3" ht="17.25" customHeight="1" x14ac:dyDescent="0.2">
      <c r="A21" s="5" t="s">
        <v>22</v>
      </c>
      <c r="B21" s="49" t="s">
        <v>138</v>
      </c>
      <c r="C21" s="49"/>
    </row>
    <row r="22" spans="1:3" ht="16" x14ac:dyDescent="0.2">
      <c r="A22" s="44" t="s">
        <v>23</v>
      </c>
      <c r="B22" s="48" t="s">
        <v>165</v>
      </c>
      <c r="C22" s="48"/>
    </row>
    <row r="23" spans="1:3" ht="16" x14ac:dyDescent="0.2">
      <c r="A23" s="27" t="s">
        <v>24</v>
      </c>
      <c r="B23" s="47" t="s">
        <v>166</v>
      </c>
      <c r="C23" s="45"/>
    </row>
    <row r="24" spans="1:3" ht="16" x14ac:dyDescent="0.2">
      <c r="A24" s="27" t="s">
        <v>25</v>
      </c>
      <c r="B24" s="47" t="s">
        <v>166</v>
      </c>
      <c r="C24" s="45"/>
    </row>
    <row r="25" spans="1:3" x14ac:dyDescent="0.2">
      <c r="A25" s="68" t="s">
        <v>26</v>
      </c>
      <c r="B25" s="45" t="s">
        <v>177</v>
      </c>
      <c r="C25" s="46"/>
    </row>
    <row r="26" spans="1:3" x14ac:dyDescent="0.2">
      <c r="A26" s="68"/>
      <c r="B26" s="46"/>
      <c r="C26" s="46"/>
    </row>
    <row r="27" spans="1:3" ht="121" customHeight="1" x14ac:dyDescent="0.2">
      <c r="A27" s="68"/>
      <c r="B27" s="46"/>
      <c r="C27" s="46"/>
    </row>
    <row r="28" spans="1:3" ht="16" x14ac:dyDescent="0.2">
      <c r="A28" s="27" t="s">
        <v>27</v>
      </c>
      <c r="B28" s="46" t="s">
        <v>167</v>
      </c>
      <c r="C28" s="46"/>
    </row>
    <row r="29" spans="1:3" ht="16" x14ac:dyDescent="0.2">
      <c r="A29" s="44" t="s">
        <v>28</v>
      </c>
      <c r="B29" s="55">
        <v>15502769</v>
      </c>
      <c r="C29" s="55"/>
    </row>
    <row r="30" spans="1:3" ht="16" x14ac:dyDescent="0.2">
      <c r="A30" s="44" t="s">
        <v>29</v>
      </c>
      <c r="B30" s="55" t="s">
        <v>168</v>
      </c>
      <c r="C30" s="55"/>
    </row>
    <row r="31" spans="1:3" ht="16" x14ac:dyDescent="0.2">
      <c r="A31" s="27" t="s">
        <v>30</v>
      </c>
      <c r="B31" s="46">
        <v>22031569</v>
      </c>
      <c r="C31" s="46"/>
    </row>
    <row r="32" spans="1:3" ht="16" x14ac:dyDescent="0.2">
      <c r="A32" s="27" t="s">
        <v>31</v>
      </c>
      <c r="B32" s="56" t="s">
        <v>169</v>
      </c>
      <c r="C32" s="57"/>
    </row>
    <row r="33" spans="1:3" ht="16" x14ac:dyDescent="0.2">
      <c r="A33" s="5" t="s">
        <v>32</v>
      </c>
      <c r="B33" s="54" t="s">
        <v>170</v>
      </c>
      <c r="C33" s="54"/>
    </row>
    <row r="34" spans="1:3" ht="48" x14ac:dyDescent="0.2">
      <c r="A34" s="5" t="s">
        <v>33</v>
      </c>
      <c r="B34" s="54" t="s">
        <v>173</v>
      </c>
      <c r="C34" s="52"/>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C12" r:id="rId1" display="diegolc21@hotmail.com" xr:uid="{7259CEE5-EE16-49B3-A5D8-EB110FCB837D}"/>
    <hyperlink ref="B12" r:id="rId2" xr:uid="{21C933E4-916D-064B-9575-B4C4B105C672}"/>
  </hyperlinks>
  <pageMargins left="0.7" right="0.7" top="0.75" bottom="0.75" header="0.3" footer="0.3"/>
  <pageSetup orientation="portrait" r:id="rId3"/>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11" sqref="B11:C11"/>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9" t="s">
        <v>34</v>
      </c>
      <c r="B1" s="69"/>
      <c r="C1" s="69"/>
    </row>
    <row r="2" spans="1:3" ht="15.75" customHeight="1" x14ac:dyDescent="0.2">
      <c r="A2" s="20" t="s">
        <v>35</v>
      </c>
      <c r="B2" s="70" t="s">
        <v>176</v>
      </c>
      <c r="C2" s="71"/>
    </row>
    <row r="3" spans="1:3" s="2" customFormat="1" ht="16" x14ac:dyDescent="0.2">
      <c r="A3" s="5" t="s">
        <v>1</v>
      </c>
      <c r="B3" s="52" t="str">
        <f>'AUTOS  NOTA 322'!B2:C2</f>
        <v xml:space="preserve">11001310301020230058400
</v>
      </c>
      <c r="C3" s="52"/>
    </row>
    <row r="4" spans="1:3" s="2" customFormat="1" ht="16" x14ac:dyDescent="0.2">
      <c r="A4" s="5" t="s">
        <v>2</v>
      </c>
      <c r="B4" s="52" t="str">
        <f>'AUTOS  NOTA 322'!B3:C3</f>
        <v>JUZGADO DÉCIMO CIVIL DEL CIIRCUITO DE BOGOTÁ</v>
      </c>
      <c r="C4" s="52"/>
    </row>
    <row r="5" spans="1:3" s="2" customFormat="1" ht="16" x14ac:dyDescent="0.2">
      <c r="A5" s="5" t="s">
        <v>3</v>
      </c>
      <c r="B5" s="52" t="str">
        <f>'AUTOS  NOTA 322'!B4:C4</f>
        <v>LILBARDO DE JESÚS MEJÍA SALDARRIAGA
ÁLVARO DE JESÚS PARRA BEDOYA
ALLIANZ SEGUROS SA</v>
      </c>
      <c r="C5" s="52"/>
    </row>
    <row r="6" spans="1:3" s="2" customFormat="1" ht="16" x14ac:dyDescent="0.2">
      <c r="A6" s="5" t="s">
        <v>4</v>
      </c>
      <c r="B6" s="52" t="str">
        <f>'AUTOS  NOTA 322'!B5:C5</f>
        <v>ESTIBEN ALONSO CALDERÓN LORA (VÍCTIMA DIRECTA) (26-ene-1999) (25 años)
DANIELA GUTIÉRREZ MEJÍA (VÍCTIMA DIRECTA) (23-ene-2000) (24 años)
JUAN DAVID CALDERÓN GUTIÉRREZ (Hijo de las víctimas) (12-ene-2017) (7 años)</v>
      </c>
      <c r="C6" s="52"/>
    </row>
    <row r="7" spans="1:3" s="2" customFormat="1" ht="16" x14ac:dyDescent="0.2">
      <c r="A7" s="5" t="s">
        <v>5</v>
      </c>
      <c r="B7" s="52" t="str">
        <f>'AUTOS  NOTA 322'!B6:C6</f>
        <v>DEMANDA DIRECTA</v>
      </c>
      <c r="C7" s="52"/>
    </row>
    <row r="8" spans="1:3" s="2" customFormat="1" ht="16" x14ac:dyDescent="0.2">
      <c r="A8" s="30" t="s">
        <v>36</v>
      </c>
      <c r="B8" s="52" t="str">
        <f>'AUTOS  NOTA 322'!B7:C8</f>
        <v>ESTIBEN ALFONSO CALDERÓN LORA
DANIELA GUTIÉRREZ MEJÍA</v>
      </c>
      <c r="C8" s="52"/>
    </row>
    <row r="9" spans="1:3" ht="16" x14ac:dyDescent="0.2">
      <c r="A9" s="20" t="s">
        <v>37</v>
      </c>
      <c r="B9" s="52">
        <v>22031569</v>
      </c>
      <c r="C9" s="52"/>
    </row>
    <row r="10" spans="1:3" ht="16" x14ac:dyDescent="0.2">
      <c r="A10" s="20" t="s">
        <v>38</v>
      </c>
      <c r="B10" s="52" t="s">
        <v>117</v>
      </c>
      <c r="C10" s="52"/>
    </row>
    <row r="11" spans="1:3" ht="16" x14ac:dyDescent="0.2">
      <c r="A11" s="20" t="s">
        <v>40</v>
      </c>
      <c r="B11" s="84">
        <v>4000000000</v>
      </c>
      <c r="C11" s="85"/>
    </row>
    <row r="12" spans="1:3" ht="16" x14ac:dyDescent="0.2">
      <c r="A12" s="20" t="s">
        <v>41</v>
      </c>
      <c r="B12" s="84">
        <v>0</v>
      </c>
      <c r="C12" s="85"/>
    </row>
    <row r="13" spans="1:3" ht="16" x14ac:dyDescent="0.2">
      <c r="A13" s="20" t="s">
        <v>42</v>
      </c>
      <c r="B13" s="65" t="s">
        <v>118</v>
      </c>
      <c r="C13" s="66"/>
    </row>
    <row r="14" spans="1:3" ht="16" x14ac:dyDescent="0.2">
      <c r="A14" s="20" t="s">
        <v>43</v>
      </c>
      <c r="B14" s="49" t="s">
        <v>174</v>
      </c>
      <c r="C14" s="52"/>
    </row>
    <row r="15" spans="1:3" ht="16" x14ac:dyDescent="0.2">
      <c r="A15" s="20" t="s">
        <v>44</v>
      </c>
      <c r="B15" s="52" t="s">
        <v>113</v>
      </c>
      <c r="C15" s="52"/>
    </row>
    <row r="16" spans="1:3" ht="16" x14ac:dyDescent="0.2">
      <c r="A16" s="20" t="s">
        <v>45</v>
      </c>
      <c r="B16" s="52" t="s">
        <v>113</v>
      </c>
      <c r="C16" s="52"/>
    </row>
    <row r="17" spans="1:3" x14ac:dyDescent="0.2">
      <c r="A17" s="86" t="s">
        <v>46</v>
      </c>
      <c r="B17" s="52" t="s">
        <v>135</v>
      </c>
      <c r="C17" s="52"/>
    </row>
    <row r="18" spans="1:3" x14ac:dyDescent="0.2">
      <c r="A18" s="87"/>
      <c r="B18" s="10" t="s">
        <v>47</v>
      </c>
      <c r="C18" s="10" t="s">
        <v>48</v>
      </c>
    </row>
    <row r="19" spans="1:3" ht="16" x14ac:dyDescent="0.2">
      <c r="A19" s="87"/>
      <c r="B19" s="6" t="s">
        <v>49</v>
      </c>
      <c r="C19" s="6"/>
    </row>
    <row r="20" spans="1:3" x14ac:dyDescent="0.2">
      <c r="A20" s="87"/>
      <c r="B20" s="6"/>
      <c r="C20" s="6"/>
    </row>
    <row r="21" spans="1:3" x14ac:dyDescent="0.2">
      <c r="A21" s="88"/>
      <c r="B21" s="6"/>
      <c r="C21" s="6"/>
    </row>
    <row r="22" spans="1:3" ht="16" x14ac:dyDescent="0.2">
      <c r="A22" s="20" t="s">
        <v>50</v>
      </c>
      <c r="B22" s="52"/>
      <c r="C22" s="52"/>
    </row>
    <row r="23" spans="1:3" ht="16" x14ac:dyDescent="0.2">
      <c r="A23" s="20" t="s">
        <v>51</v>
      </c>
      <c r="B23" s="70"/>
      <c r="C23" s="71"/>
    </row>
    <row r="24" spans="1:3" ht="16" x14ac:dyDescent="0.2">
      <c r="A24" s="20" t="s">
        <v>52</v>
      </c>
      <c r="B24" s="52" t="s">
        <v>123</v>
      </c>
      <c r="C24" s="52"/>
    </row>
    <row r="25" spans="1:3" ht="16" x14ac:dyDescent="0.2">
      <c r="A25" s="20" t="s">
        <v>53</v>
      </c>
      <c r="B25" s="52"/>
      <c r="C25" s="52"/>
    </row>
    <row r="26" spans="1:3" ht="16" x14ac:dyDescent="0.2">
      <c r="A26" s="20" t="s">
        <v>54</v>
      </c>
      <c r="B26" s="52"/>
      <c r="C26" s="52"/>
    </row>
    <row r="27" spans="1:3" ht="16" x14ac:dyDescent="0.2">
      <c r="A27" s="19" t="s">
        <v>55</v>
      </c>
      <c r="B27" s="52"/>
      <c r="C27" s="52"/>
    </row>
    <row r="28" spans="1:3" x14ac:dyDescent="0.2">
      <c r="A28" s="72" t="s">
        <v>56</v>
      </c>
      <c r="B28" s="72"/>
      <c r="C28" s="72"/>
    </row>
    <row r="29" spans="1:3" x14ac:dyDescent="0.2">
      <c r="A29" s="82" t="s">
        <v>57</v>
      </c>
      <c r="B29" s="83"/>
      <c r="C29" s="11"/>
    </row>
    <row r="30" spans="1:3" x14ac:dyDescent="0.2">
      <c r="A30" s="82" t="s">
        <v>58</v>
      </c>
      <c r="B30" s="83"/>
      <c r="C30" s="11"/>
    </row>
    <row r="31" spans="1:3" x14ac:dyDescent="0.2">
      <c r="A31" s="82" t="s">
        <v>59</v>
      </c>
      <c r="B31" s="83"/>
      <c r="C31" s="12"/>
    </row>
    <row r="32" spans="1:3" x14ac:dyDescent="0.2">
      <c r="A32" s="82" t="s">
        <v>60</v>
      </c>
      <c r="B32" s="83"/>
      <c r="C32" s="11"/>
    </row>
    <row r="33" spans="1:3" x14ac:dyDescent="0.2">
      <c r="A33" s="82" t="s">
        <v>61</v>
      </c>
      <c r="B33" s="83"/>
      <c r="C33" s="11"/>
    </row>
    <row r="34" spans="1:3" x14ac:dyDescent="0.2">
      <c r="A34" s="82" t="s">
        <v>62</v>
      </c>
      <c r="B34" s="83"/>
      <c r="C34" s="13"/>
    </row>
    <row r="35" spans="1:3" x14ac:dyDescent="0.2">
      <c r="A35" s="73" t="s">
        <v>63</v>
      </c>
      <c r="B35" s="74"/>
      <c r="C35" s="14"/>
    </row>
    <row r="36" spans="1:3" x14ac:dyDescent="0.2">
      <c r="A36" s="73" t="s">
        <v>64</v>
      </c>
      <c r="B36" s="74"/>
      <c r="C36" s="15"/>
    </row>
    <row r="37" spans="1:3" x14ac:dyDescent="0.2">
      <c r="A37" s="75" t="s">
        <v>65</v>
      </c>
      <c r="B37" s="76"/>
      <c r="C37" s="15"/>
    </row>
    <row r="38" spans="1:3" x14ac:dyDescent="0.2">
      <c r="A38" s="77"/>
      <c r="B38" s="78"/>
      <c r="C38" s="15"/>
    </row>
    <row r="39" spans="1:3" x14ac:dyDescent="0.2">
      <c r="A39" s="79"/>
      <c r="B39" s="80"/>
      <c r="C39" s="15"/>
    </row>
    <row r="40" spans="1:3" x14ac:dyDescent="0.2">
      <c r="A40" s="81" t="s">
        <v>66</v>
      </c>
      <c r="B40" s="81"/>
      <c r="C40" s="81"/>
    </row>
    <row r="41" spans="1:3" ht="16" x14ac:dyDescent="0.2">
      <c r="A41" s="17" t="s">
        <v>67</v>
      </c>
      <c r="B41" s="18"/>
      <c r="C41" s="15"/>
    </row>
    <row r="42" spans="1:3" x14ac:dyDescent="0.2">
      <c r="A42" s="73" t="s">
        <v>68</v>
      </c>
      <c r="B42" s="74"/>
      <c r="C42" s="15"/>
    </row>
    <row r="43" spans="1:3" x14ac:dyDescent="0.2">
      <c r="A43" s="73" t="s">
        <v>69</v>
      </c>
      <c r="B43" s="74"/>
      <c r="C43" s="15"/>
    </row>
    <row r="44" spans="1:3" ht="80" x14ac:dyDescent="0.2">
      <c r="A44" s="17" t="s">
        <v>70</v>
      </c>
      <c r="B44" s="18"/>
      <c r="C44" s="14" t="s">
        <v>175</v>
      </c>
    </row>
    <row r="45" spans="1:3" ht="16" x14ac:dyDescent="0.2">
      <c r="A45" s="17" t="s">
        <v>71</v>
      </c>
      <c r="B45" s="18"/>
      <c r="C45" s="15"/>
    </row>
    <row r="46" spans="1:3" x14ac:dyDescent="0.2">
      <c r="A46" s="73" t="s">
        <v>72</v>
      </c>
      <c r="B46" s="74"/>
      <c r="C46" s="15"/>
    </row>
    <row r="47" spans="1:3" ht="16" x14ac:dyDescent="0.2">
      <c r="A47" s="17" t="s">
        <v>73</v>
      </c>
      <c r="B47" s="16"/>
      <c r="C47" s="15"/>
    </row>
    <row r="48" spans="1:3" x14ac:dyDescent="0.2">
      <c r="A48" s="73" t="s">
        <v>74</v>
      </c>
      <c r="B48" s="74"/>
      <c r="C48" s="15"/>
    </row>
    <row r="49" spans="1:3" x14ac:dyDescent="0.2">
      <c r="A49" s="73" t="s">
        <v>75</v>
      </c>
      <c r="B49" s="74"/>
      <c r="C49" s="15"/>
    </row>
    <row r="50" spans="1:3" x14ac:dyDescent="0.2">
      <c r="A50" s="73" t="s">
        <v>65</v>
      </c>
      <c r="B50" s="7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C17" sqref="C17"/>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9" t="s">
        <v>76</v>
      </c>
      <c r="B1" s="69"/>
      <c r="C1" s="69"/>
    </row>
    <row r="2" spans="1:9" ht="15" customHeight="1" x14ac:dyDescent="0.2">
      <c r="A2" s="34" t="s">
        <v>35</v>
      </c>
      <c r="B2" s="93" t="str">
        <f>'AUTOS NOTA 321'!B2:C2</f>
        <v>SINIESTRO  81922201  LEGIS APJ32256</v>
      </c>
      <c r="C2" s="94"/>
    </row>
    <row r="3" spans="1:9" ht="16" x14ac:dyDescent="0.2">
      <c r="A3" s="35" t="s">
        <v>1</v>
      </c>
      <c r="B3" s="97" t="str">
        <f>'AUTOS  NOTA 322'!B2:C2</f>
        <v xml:space="preserve">11001310301020230058400
</v>
      </c>
      <c r="C3" s="97"/>
    </row>
    <row r="4" spans="1:9" ht="16" x14ac:dyDescent="0.2">
      <c r="A4" s="35" t="s">
        <v>2</v>
      </c>
      <c r="B4" s="97" t="str">
        <f>'AUTOS  NOTA 322'!B3:C3</f>
        <v>JUZGADO DÉCIMO CIVIL DEL CIIRCUITO DE BOGOTÁ</v>
      </c>
      <c r="C4" s="97"/>
    </row>
    <row r="5" spans="1:9" ht="16" x14ac:dyDescent="0.2">
      <c r="A5" s="35" t="s">
        <v>3</v>
      </c>
      <c r="B5" s="97" t="str">
        <f>'AUTOS  NOTA 322'!B4:C4</f>
        <v>LILBARDO DE JESÚS MEJÍA SALDARRIAGA
ÁLVARO DE JESÚS PARRA BEDOYA
ALLIANZ SEGUROS SA</v>
      </c>
      <c r="C5" s="97"/>
    </row>
    <row r="6" spans="1:9" ht="15" customHeight="1" x14ac:dyDescent="0.2">
      <c r="A6" s="35" t="s">
        <v>4</v>
      </c>
      <c r="B6" s="97" t="str">
        <f>'AUTOS  NOTA 322'!B5:C5</f>
        <v>ESTIBEN ALONSO CALDERÓN LORA (VÍCTIMA DIRECTA) (26-ene-1999) (25 años)
DANIELA GUTIÉRREZ MEJÍA (VÍCTIMA DIRECTA) (23-ene-2000) (24 años)
JUAN DAVID CALDERÓN GUTIÉRREZ (Hijo de las víctimas) (12-ene-2017) (7 años)</v>
      </c>
      <c r="C6" s="97"/>
    </row>
    <row r="7" spans="1:9" ht="16" x14ac:dyDescent="0.2">
      <c r="A7" s="35" t="s">
        <v>5</v>
      </c>
      <c r="B7" s="97" t="str">
        <f>'AUTOS  NOTA 322'!B6:C6</f>
        <v>DEMANDA DIRECTA</v>
      </c>
      <c r="C7" s="97"/>
    </row>
    <row r="8" spans="1:9" ht="16" x14ac:dyDescent="0.2">
      <c r="A8" s="37" t="s">
        <v>36</v>
      </c>
      <c r="B8" s="97" t="str">
        <f>'AUTOS  NOTA 322'!B7:C8</f>
        <v>ESTIBEN ALFONSO CALDERÓN LORA
DANIELA GUTIÉRREZ MEJÍA</v>
      </c>
      <c r="C8" s="97"/>
    </row>
    <row r="9" spans="1:9" ht="32" x14ac:dyDescent="0.2">
      <c r="A9" s="35" t="s">
        <v>77</v>
      </c>
      <c r="B9" s="91">
        <f>SUM(C11,C12,C14,C15,C17)</f>
        <v>718246261</v>
      </c>
      <c r="C9" s="92"/>
    </row>
    <row r="10" spans="1:9" x14ac:dyDescent="0.2">
      <c r="A10" s="98" t="s">
        <v>78</v>
      </c>
      <c r="B10" s="95" t="s">
        <v>79</v>
      </c>
      <c r="C10" s="96"/>
    </row>
    <row r="11" spans="1:9" ht="16" x14ac:dyDescent="0.2">
      <c r="A11" s="98"/>
      <c r="B11" s="36" t="s">
        <v>80</v>
      </c>
      <c r="C11" s="31">
        <v>133596802</v>
      </c>
    </row>
    <row r="12" spans="1:9" ht="16" x14ac:dyDescent="0.2">
      <c r="A12" s="98"/>
      <c r="B12" s="36" t="s">
        <v>81</v>
      </c>
      <c r="C12" s="31">
        <v>4649459</v>
      </c>
    </row>
    <row r="13" spans="1:9" x14ac:dyDescent="0.2">
      <c r="A13" s="98"/>
      <c r="B13" s="95"/>
      <c r="C13" s="96"/>
    </row>
    <row r="14" spans="1:9" ht="16" x14ac:dyDescent="0.2">
      <c r="A14" s="98"/>
      <c r="B14" s="36" t="s">
        <v>82</v>
      </c>
      <c r="C14" s="39">
        <v>348000000</v>
      </c>
    </row>
    <row r="15" spans="1:9" ht="16" x14ac:dyDescent="0.2">
      <c r="A15" s="98"/>
      <c r="B15" s="36" t="s">
        <v>180</v>
      </c>
      <c r="C15" s="39">
        <v>232000000</v>
      </c>
      <c r="E15" t="s">
        <v>83</v>
      </c>
      <c r="F15" s="22">
        <v>0.7</v>
      </c>
    </row>
    <row r="16" spans="1:9" x14ac:dyDescent="0.2">
      <c r="A16" s="98"/>
      <c r="B16" s="95" t="s">
        <v>84</v>
      </c>
      <c r="C16" s="96"/>
      <c r="E16" t="s">
        <v>85</v>
      </c>
      <c r="F16" s="23">
        <v>0.3</v>
      </c>
      <c r="I16" s="25"/>
    </row>
    <row r="17" spans="1:9" x14ac:dyDescent="0.2">
      <c r="A17" s="98"/>
      <c r="B17" s="36"/>
      <c r="C17" s="40"/>
      <c r="F17" s="26"/>
      <c r="I17" s="25"/>
    </row>
    <row r="18" spans="1:9" ht="23.25" customHeight="1" x14ac:dyDescent="0.2">
      <c r="A18" s="38" t="s">
        <v>86</v>
      </c>
      <c r="B18" s="93" t="s">
        <v>124</v>
      </c>
      <c r="C18" s="94"/>
    </row>
    <row r="19" spans="1:9" ht="48" x14ac:dyDescent="0.2">
      <c r="A19" s="35" t="s">
        <v>87</v>
      </c>
      <c r="B19" s="105" t="s">
        <v>181</v>
      </c>
      <c r="C19" s="106"/>
    </row>
    <row r="20" spans="1:9" ht="15" customHeight="1" x14ac:dyDescent="0.2">
      <c r="A20" s="21" t="s">
        <v>88</v>
      </c>
      <c r="B20" s="102">
        <f>((C22+C23+C25+C26+C30+C28+C32+C34+C29+C33)-C37)*C36*C38</f>
        <v>331526591</v>
      </c>
      <c r="C20" s="102"/>
    </row>
    <row r="21" spans="1:9" ht="16" x14ac:dyDescent="0.2">
      <c r="A21" s="7" t="s">
        <v>89</v>
      </c>
      <c r="B21" s="107" t="s">
        <v>79</v>
      </c>
      <c r="C21" s="108"/>
    </row>
    <row r="22" spans="1:9" ht="16" x14ac:dyDescent="0.2">
      <c r="A22" s="89"/>
      <c r="B22" s="36" t="s">
        <v>80</v>
      </c>
      <c r="C22" s="31">
        <v>189254935</v>
      </c>
    </row>
    <row r="23" spans="1:9" ht="16" x14ac:dyDescent="0.2">
      <c r="A23" s="90"/>
      <c r="B23" s="36" t="s">
        <v>81</v>
      </c>
      <c r="C23" s="31">
        <v>3771656</v>
      </c>
    </row>
    <row r="24" spans="1:9" x14ac:dyDescent="0.2">
      <c r="A24" s="90"/>
      <c r="B24" s="95" t="s">
        <v>90</v>
      </c>
      <c r="C24" s="96"/>
    </row>
    <row r="25" spans="1:9" ht="16" x14ac:dyDescent="0.2">
      <c r="A25" s="90"/>
      <c r="B25" s="36" t="s">
        <v>82</v>
      </c>
      <c r="C25" s="31">
        <v>80000000</v>
      </c>
    </row>
    <row r="26" spans="1:9" ht="29" customHeight="1" x14ac:dyDescent="0.2">
      <c r="A26" s="90"/>
      <c r="B26" s="36" t="s">
        <v>91</v>
      </c>
      <c r="C26" s="31">
        <v>60000000</v>
      </c>
    </row>
    <row r="27" spans="1:9" x14ac:dyDescent="0.2">
      <c r="A27" s="90"/>
      <c r="B27" s="95" t="s">
        <v>92</v>
      </c>
      <c r="C27" s="96"/>
    </row>
    <row r="28" spans="1:9" ht="16" x14ac:dyDescent="0.2">
      <c r="A28" s="90"/>
      <c r="B28" s="36" t="s">
        <v>93</v>
      </c>
      <c r="C28" s="31">
        <v>0</v>
      </c>
    </row>
    <row r="29" spans="1:9" ht="16" x14ac:dyDescent="0.2">
      <c r="A29" s="90"/>
      <c r="B29" s="36" t="s">
        <v>80</v>
      </c>
      <c r="C29" s="31">
        <v>0</v>
      </c>
    </row>
    <row r="30" spans="1:9" ht="16" x14ac:dyDescent="0.2">
      <c r="A30" s="90"/>
      <c r="B30" s="36" t="s">
        <v>81</v>
      </c>
      <c r="C30" s="31">
        <v>0</v>
      </c>
    </row>
    <row r="31" spans="1:9" x14ac:dyDescent="0.2">
      <c r="A31" s="90"/>
      <c r="B31" s="95" t="s">
        <v>94</v>
      </c>
      <c r="C31" s="96"/>
    </row>
    <row r="32" spans="1:9" x14ac:dyDescent="0.2">
      <c r="A32" s="90"/>
      <c r="B32" s="36"/>
      <c r="C32" s="31"/>
    </row>
    <row r="33" spans="1:3" ht="16" x14ac:dyDescent="0.2">
      <c r="A33" s="90"/>
      <c r="B33" s="36" t="s">
        <v>80</v>
      </c>
      <c r="C33" s="31">
        <v>0</v>
      </c>
    </row>
    <row r="34" spans="1:3" ht="16" x14ac:dyDescent="0.2">
      <c r="A34" s="90"/>
      <c r="B34" s="36" t="s">
        <v>81</v>
      </c>
      <c r="C34" s="31">
        <v>0</v>
      </c>
    </row>
    <row r="35" spans="1:3" x14ac:dyDescent="0.2">
      <c r="A35" s="90"/>
      <c r="B35" s="95" t="s">
        <v>95</v>
      </c>
      <c r="C35" s="96"/>
    </row>
    <row r="36" spans="1:3" ht="16" x14ac:dyDescent="0.2">
      <c r="A36" s="90"/>
      <c r="B36" s="36" t="s">
        <v>96</v>
      </c>
      <c r="C36" s="32">
        <v>1</v>
      </c>
    </row>
    <row r="37" spans="1:3" ht="16" x14ac:dyDescent="0.2">
      <c r="A37" s="90"/>
      <c r="B37" s="36" t="s">
        <v>41</v>
      </c>
      <c r="C37" s="33">
        <v>1500000</v>
      </c>
    </row>
    <row r="38" spans="1:3" ht="16" x14ac:dyDescent="0.2">
      <c r="A38" s="90"/>
      <c r="B38" s="36" t="s">
        <v>97</v>
      </c>
      <c r="C38" s="32">
        <v>1</v>
      </c>
    </row>
    <row r="39" spans="1:3" ht="16" x14ac:dyDescent="0.2">
      <c r="A39" s="24" t="s">
        <v>98</v>
      </c>
      <c r="B39" s="102">
        <f>IFERROR(B20*(VLOOKUP(B18,E15:F17,2,0)),16666)</f>
        <v>16666</v>
      </c>
      <c r="C39" s="102"/>
    </row>
    <row r="40" spans="1:3" ht="93" customHeight="1" x14ac:dyDescent="0.2">
      <c r="A40" s="35" t="s">
        <v>99</v>
      </c>
      <c r="B40" s="103" t="s">
        <v>182</v>
      </c>
      <c r="C40" s="104"/>
    </row>
    <row r="41" spans="1:3" ht="211.5" customHeight="1" x14ac:dyDescent="0.2">
      <c r="A41" s="35" t="s">
        <v>100</v>
      </c>
      <c r="B41" s="100" t="s">
        <v>178</v>
      </c>
      <c r="C41" s="101"/>
    </row>
    <row r="42" spans="1:3" ht="26" customHeight="1" x14ac:dyDescent="0.2">
      <c r="A42" s="42" t="s">
        <v>101</v>
      </c>
      <c r="B42" s="42"/>
      <c r="C42" s="42"/>
    </row>
    <row r="43" spans="1:3" x14ac:dyDescent="0.2">
      <c r="A43" s="41" t="s">
        <v>102</v>
      </c>
      <c r="B43" s="99"/>
      <c r="C43" s="99"/>
    </row>
    <row r="44" spans="1:3" ht="41" customHeight="1" x14ac:dyDescent="0.2">
      <c r="A44" s="41" t="s">
        <v>103</v>
      </c>
      <c r="B44" s="99"/>
      <c r="C44" s="99"/>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9" t="s">
        <v>104</v>
      </c>
      <c r="B1" s="69"/>
      <c r="C1" s="69"/>
    </row>
    <row r="2" spans="1:3" ht="16" x14ac:dyDescent="0.2">
      <c r="A2" s="20" t="s">
        <v>35</v>
      </c>
      <c r="B2" s="70" t="str">
        <f>'AUTOS NOTA 324'!B2:C2</f>
        <v>SINIESTRO  81922201  LEGIS APJ32256</v>
      </c>
      <c r="C2" s="71"/>
    </row>
    <row r="3" spans="1:3" ht="16" x14ac:dyDescent="0.2">
      <c r="A3" s="5" t="s">
        <v>1</v>
      </c>
      <c r="B3" s="52" t="str">
        <f>'AUTOS  NOTA 322'!B2:C2</f>
        <v xml:space="preserve">11001310301020230058400
</v>
      </c>
      <c r="C3" s="52"/>
    </row>
    <row r="4" spans="1:3" ht="16" x14ac:dyDescent="0.2">
      <c r="A4" s="5" t="s">
        <v>2</v>
      </c>
      <c r="B4" s="52" t="str">
        <f>'AUTOS  NOTA 322'!B3:C3</f>
        <v>JUZGADO DÉCIMO CIVIL DEL CIIRCUITO DE BOGOTÁ</v>
      </c>
      <c r="C4" s="52"/>
    </row>
    <row r="5" spans="1:3" ht="16" x14ac:dyDescent="0.2">
      <c r="A5" s="5" t="s">
        <v>3</v>
      </c>
      <c r="B5" s="52" t="str">
        <f>'AUTOS  NOTA 322'!B4:C4</f>
        <v>LILBARDO DE JESÚS MEJÍA SALDARRIAGA
ÁLVARO DE JESÚS PARRA BEDOYA
ALLIANZ SEGUROS SA</v>
      </c>
      <c r="C5" s="52"/>
    </row>
    <row r="6" spans="1:3" ht="15" customHeight="1" x14ac:dyDescent="0.2">
      <c r="A6" s="5" t="s">
        <v>4</v>
      </c>
      <c r="B6" s="52" t="str">
        <f>'AUTOS  NOTA 322'!B5:C5</f>
        <v>ESTIBEN ALONSO CALDERÓN LORA (VÍCTIMA DIRECTA) (26-ene-1999) (25 años)
DANIELA GUTIÉRREZ MEJÍA (VÍCTIMA DIRECTA) (23-ene-2000) (24 años)
JUAN DAVID CALDERÓN GUTIÉRREZ (Hijo de las víctimas) (12-ene-2017) (7 años)</v>
      </c>
      <c r="C6" s="52"/>
    </row>
    <row r="7" spans="1:3" ht="15" customHeight="1" x14ac:dyDescent="0.2">
      <c r="A7" s="5" t="s">
        <v>5</v>
      </c>
      <c r="B7" s="52" t="str">
        <f>'AUTOS  NOTA 322'!B6:C6</f>
        <v>DEMANDA DIRECTA</v>
      </c>
      <c r="C7" s="52"/>
    </row>
    <row r="8" spans="1:3" ht="15" customHeight="1" x14ac:dyDescent="0.2">
      <c r="A8" s="30" t="s">
        <v>36</v>
      </c>
      <c r="B8" s="52" t="str">
        <f>'AUTOS  NOTA 322'!B7:C8</f>
        <v>ESTIBEN ALFONSO CALDERÓN LORA
DANIELA GUTIÉRREZ MEJÍA</v>
      </c>
      <c r="C8" s="52"/>
    </row>
    <row r="9" spans="1:3" ht="19" customHeight="1" x14ac:dyDescent="0.2">
      <c r="A9" s="5" t="s">
        <v>105</v>
      </c>
      <c r="B9" s="52"/>
      <c r="C9" s="52"/>
    </row>
    <row r="10" spans="1:3" ht="16" x14ac:dyDescent="0.2">
      <c r="A10" s="7" t="s">
        <v>89</v>
      </c>
      <c r="B10" s="111">
        <f>'AUTOS NOTA 324'!B20:C20</f>
        <v>331526591</v>
      </c>
      <c r="C10" s="111"/>
    </row>
    <row r="11" spans="1:3" ht="16" x14ac:dyDescent="0.2">
      <c r="A11" s="7" t="s">
        <v>106</v>
      </c>
      <c r="B11" s="112">
        <f>'AUTOS NOTA 324'!B39:C39</f>
        <v>16666</v>
      </c>
      <c r="C11" s="52"/>
    </row>
    <row r="12" spans="1:3" ht="32" x14ac:dyDescent="0.2">
      <c r="A12" s="7" t="s">
        <v>107</v>
      </c>
      <c r="B12" s="109"/>
      <c r="C12" s="110"/>
    </row>
    <row r="13" spans="1:3" ht="48" x14ac:dyDescent="0.2">
      <c r="A13" s="5" t="s">
        <v>108</v>
      </c>
      <c r="B13" s="52"/>
      <c r="C13" s="52"/>
    </row>
    <row r="14" spans="1:3" ht="48" x14ac:dyDescent="0.2">
      <c r="A14" s="5" t="s">
        <v>109</v>
      </c>
      <c r="B14" s="52"/>
      <c r="C14" s="52"/>
    </row>
    <row r="15" spans="1:3" ht="16" x14ac:dyDescent="0.2">
      <c r="A15" s="5" t="s">
        <v>110</v>
      </c>
      <c r="B15" s="6"/>
      <c r="C15" s="6"/>
    </row>
    <row r="16" spans="1:3" ht="16" x14ac:dyDescent="0.2">
      <c r="A16" s="7" t="s">
        <v>111</v>
      </c>
      <c r="B16" s="52"/>
      <c r="C16" s="52"/>
    </row>
    <row r="17" spans="1:3" ht="16" x14ac:dyDescent="0.2">
      <c r="A17" s="6" t="s">
        <v>112</v>
      </c>
      <c r="B17" s="110"/>
      <c r="C17" s="11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42</v>
      </c>
      <c r="B1" t="s">
        <v>113</v>
      </c>
      <c r="C1" s="9" t="s">
        <v>46</v>
      </c>
      <c r="D1" s="9" t="s">
        <v>114</v>
      </c>
      <c r="E1" s="3" t="s">
        <v>52</v>
      </c>
      <c r="F1" s="2" t="s">
        <v>83</v>
      </c>
      <c r="G1" s="4">
        <v>0</v>
      </c>
      <c r="H1" t="s">
        <v>18</v>
      </c>
      <c r="I1" t="s">
        <v>115</v>
      </c>
      <c r="K1" t="s">
        <v>116</v>
      </c>
      <c r="L1" s="29" t="s">
        <v>117</v>
      </c>
      <c r="M1" t="s">
        <v>118</v>
      </c>
      <c r="N1" t="s">
        <v>83</v>
      </c>
      <c r="O1" t="s">
        <v>119</v>
      </c>
    </row>
    <row r="2" spans="1:15" x14ac:dyDescent="0.2">
      <c r="A2" t="s">
        <v>118</v>
      </c>
      <c r="B2" t="s">
        <v>120</v>
      </c>
      <c r="C2" t="s">
        <v>121</v>
      </c>
      <c r="D2" s="2" t="s">
        <v>122</v>
      </c>
      <c r="E2" s="1" t="s">
        <v>123</v>
      </c>
      <c r="F2" s="2" t="s">
        <v>124</v>
      </c>
      <c r="G2" s="4">
        <v>0.7</v>
      </c>
      <c r="H2" t="s">
        <v>125</v>
      </c>
      <c r="I2" t="s">
        <v>126</v>
      </c>
      <c r="K2" t="s">
        <v>6</v>
      </c>
      <c r="L2" s="29" t="s">
        <v>127</v>
      </c>
      <c r="M2" t="s">
        <v>128</v>
      </c>
      <c r="N2" t="s">
        <v>85</v>
      </c>
      <c r="O2" t="s">
        <v>120</v>
      </c>
    </row>
    <row r="3" spans="1:15" x14ac:dyDescent="0.2">
      <c r="A3" t="s">
        <v>128</v>
      </c>
      <c r="C3" t="s">
        <v>129</v>
      </c>
      <c r="D3" s="2" t="s">
        <v>130</v>
      </c>
      <c r="E3" s="1" t="s">
        <v>131</v>
      </c>
      <c r="F3" s="2" t="s">
        <v>85</v>
      </c>
      <c r="G3" s="4">
        <v>0.3</v>
      </c>
      <c r="H3" t="s">
        <v>132</v>
      </c>
      <c r="I3" t="s">
        <v>133</v>
      </c>
      <c r="L3" s="29" t="s">
        <v>39</v>
      </c>
      <c r="M3" t="s">
        <v>134</v>
      </c>
      <c r="N3" t="s">
        <v>124</v>
      </c>
    </row>
    <row r="4" spans="1:15" x14ac:dyDescent="0.2">
      <c r="A4" t="s">
        <v>134</v>
      </c>
      <c r="C4" t="s">
        <v>135</v>
      </c>
      <c r="E4" s="1" t="s">
        <v>136</v>
      </c>
      <c r="H4" t="s">
        <v>137</v>
      </c>
      <c r="I4" t="s">
        <v>138</v>
      </c>
      <c r="L4" t="s">
        <v>139</v>
      </c>
    </row>
    <row r="5" spans="1:15" x14ac:dyDescent="0.2">
      <c r="A5" t="s">
        <v>140</v>
      </c>
      <c r="E5" s="1" t="s">
        <v>141</v>
      </c>
      <c r="H5" t="s">
        <v>142</v>
      </c>
      <c r="I5" t="s">
        <v>143</v>
      </c>
      <c r="L5" s="29" t="s">
        <v>144</v>
      </c>
    </row>
    <row r="6" spans="1:15" x14ac:dyDescent="0.2">
      <c r="E6" s="1" t="s">
        <v>145</v>
      </c>
      <c r="I6" t="s">
        <v>146</v>
      </c>
      <c r="L6" s="29" t="s">
        <v>147</v>
      </c>
    </row>
    <row r="7" spans="1:15" x14ac:dyDescent="0.2">
      <c r="E7" s="1" t="s">
        <v>148</v>
      </c>
      <c r="I7" t="s">
        <v>149</v>
      </c>
      <c r="L7" s="29" t="s">
        <v>150</v>
      </c>
    </row>
    <row r="8" spans="1:15" x14ac:dyDescent="0.2">
      <c r="E8" s="1" t="s">
        <v>151</v>
      </c>
      <c r="L8" s="29" t="s">
        <v>92</v>
      </c>
    </row>
    <row r="9" spans="1:15" x14ac:dyDescent="0.2">
      <c r="L9" s="29" t="s">
        <v>8</v>
      </c>
    </row>
    <row r="10" spans="1:15" x14ac:dyDescent="0.2">
      <c r="L10" s="29" t="s">
        <v>152</v>
      </c>
    </row>
    <row r="11" spans="1:15" x14ac:dyDescent="0.2">
      <c r="L11" s="29" t="s">
        <v>153</v>
      </c>
    </row>
    <row r="12" spans="1:15" x14ac:dyDescent="0.2">
      <c r="L12" s="29" t="s">
        <v>154</v>
      </c>
    </row>
    <row r="13" spans="1:15" x14ac:dyDescent="0.2">
      <c r="L13" s="29"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26E20B7E-10EE-4801-BB57-1803224B08F4}">
  <ds:schemaRefs>
    <ds:schemaRef ds:uri="4382931b-6036-484b-ad41-6810b26eb986"/>
    <ds:schemaRef ds:uri="http://purl.org/dc/dcmitype/"/>
    <ds:schemaRef ds:uri="http://purl.org/dc/terms/"/>
    <ds:schemaRef ds:uri="http://purl.org/dc/elements/1.1/"/>
    <ds:schemaRef ds:uri="http://schemas.microsoft.com/office/2006/documentManagement/types"/>
    <ds:schemaRef ds:uri="e7d3d6e7-89cb-4750-b948-5e984f176bb6"/>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2024-03-19T22:15:16Z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