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d.docs.live.net/afc4810c17523101/Escritorio/GHA/ALLIANZ/2022-00944 - LAUREANO AGUILERA Vs. MILCIADES GALVIS/"/>
    </mc:Choice>
  </mc:AlternateContent>
  <xr:revisionPtr revIDLastSave="7" documentId="13_ncr:1_{CA2859D6-0822-4CB1-A799-A9D408B9AD9B}" xr6:coauthVersionLast="47" xr6:coauthVersionMax="47" xr10:uidLastSave="{DD711AE4-5729-4347-8D09-20DBB6406071}"/>
  <bookViews>
    <workbookView xWindow="-110" yWindow="-110" windowWidth="19420" windowHeight="103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<sst xmlns="http://schemas.openxmlformats.org/spreadsheetml/2006/main" count="239" uniqueCount="174">
  <si>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</si>
  <si>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</si>
  <si>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</si>
  <si>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</si>
  <si>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</si>
  <si>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</si>
  <si>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</si>
  <si>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</si>
  <si>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</si>
  <si>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</si>
  <si>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</si>
  <si>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</si>
  <si>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</si>
  <si>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</si>
  <si>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</si>
  <si>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</si>
  <si>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</si>
  <si>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</si>
  <si>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</si>
  <si>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</si>
  <si>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</si>
  <si>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</si>
  <si>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</si>
  <si>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</si>
  <si>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</si>
  <si>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</si>
  <si>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</si>
  <si>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</si>
  <si>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</si>
  <si>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</si>
  <si>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</si>
  <si>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</si>
  <si>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</si>
  <si>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</si>
  <si>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</si>
  <si>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</si>
  <si>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</si>
  <si>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</si>
  <si>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</si>
  <si>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</si>
  <si>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</si>
  <si>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</si>
  <si>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</si>
  <si>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</si>
  <si>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</si>
  <si>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</si>
  <si>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</si>
  <si>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</si>
  <si>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</si>
  <si>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</si>
  <si>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</si>
  <si>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</si>
  <si>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</si>
  <si>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</si>
  <si>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</si>
  <si>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</si>
  <si>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</si>
  <si>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</si>
  <si>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</si>
  <si>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</si>
  <si>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</si>
  <si>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</si>
  <si>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</si>
  <si>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</si>
  <si>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</si>
  <si>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</si>
  <si>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</si>
  <si>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</si>
  <si>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</si>
  <si>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</si>
  <si>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</si>
  <si>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</si>
  <si>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</si>
  <si>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</si>
  <si>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</si>
  <si>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</si>
  <si>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</si>
  <si>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</si>
  <si>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</si>
  <si>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</si>
  <si>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</si>
  <si>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</si>
  <si>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</si>
  <si>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</si>
  <si>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</si>
  <si>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</si>
  <si>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</si>
  <si>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</si>
  <si>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</si>
  <si>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</si>
  <si>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</si>
  <si>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</si>
  <si>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</si>
  <si>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</si>
  <si>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</si>
  <si>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</si>
  <si>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</si>
  <si>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</si>
  <si>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</si>
  <si>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</si>
  <si>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</si>
  <si>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</si>
  <si>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</si>
  <si>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</si>
  <si>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</si>
  <si>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</si>
  <si>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</si>
  <si>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</si>
  <si>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</si>
  <si>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</si>
  <si>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</si>
  <si>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</si>
  <si>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</si>
  <si>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</si>
  <si>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</si>
  <si>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</si>
  <si>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</si>
  <si>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</si>
  <si>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</si>
  <si>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</si>
  <si>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</si>
  <si>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</si>
  <si>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</si>
  <si>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</si>
  <si>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</si>
  <si>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</si>
  <si>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</si>
  <si>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</si>
  <si>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</si>
  <si>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</si>
  <si>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</si>
  <si>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</si>
  <si>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</si>
  <si>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</si>
  <si>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</si>
  <si>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</si>
  <si>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</si>
  <si>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</si>
  <si>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</si>
  <si>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</si>
  <si>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</si>
  <si>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</si>
  <si>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</si>
  <si>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</si>
  <si>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</si>
  <si>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</si>
  <si>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</si>
  <si>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</si>
  <si>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</si>
  <si>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</si>
  <si>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</si>
  <si>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</si>
  <si>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</si>
  <si>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</si>
  <si>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</si>
  <si>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</si>
  <si>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JUZGADO 01 CIVIL MUNICIPAL DE MADRID</t>
  </si>
  <si>
    <r>
      <t>254304003001-</t>
    </r>
    <r>
      <rPr>
        <b/>
        <u/>
        <sz val="11"/>
        <color theme="1"/>
        <rFont val="Calibri"/>
        <family val="2"/>
        <scheme val="minor"/>
      </rPr>
      <t>2022-00944</t>
    </r>
    <r>
      <rPr>
        <sz val="11"/>
        <color theme="1"/>
        <rFont val="Calibri"/>
        <family val="2"/>
        <scheme val="minor"/>
      </rPr>
      <t>-00</t>
    </r>
  </si>
  <si>
    <t>LAUREANO AGUILERA BELTRÁN</t>
  </si>
  <si>
    <t>N/A</t>
  </si>
  <si>
    <t>WPT207</t>
  </si>
  <si>
    <t>DESCONOCIDO</t>
  </si>
  <si>
    <t>MILCÍADES GALVIS MARTÍNEZ - JHON FREDY GALVIS MARTINEZ (VINCULADO) - ALLIANZ SEGUROS S.A. (VINCULADA) - COOPERATIVA MULTIACTIVA DE TRANSPORTADORES FLOTA LOS PUERTOS LTDA LOS PUERTOS LTDA. "COOPUERTOS" (VINCULADA)</t>
  </si>
  <si>
    <t>1. El día 01 de febrero de 2019, se presentó un accidente de tránsito entre el vehículo de placas WPT207 (asegurado) el cual era conducido por el señor HERNÁN GARZÓN CELIS y el vehículo de placas THU960 conducido por el señor MILCIADES GALVIS MARTINEZ. Producto de ello, el vehículo asegurado sufrió diferentes daños materiales.
2. De acuerdo con la información que reposa en el IPAT, la hipótesis de accidente le fue imputada al conductor del vehículo de placas THU960, el cual fue codificado con la causal No. 138 “Falta de precaución por niebla, lluvia o humo - Conducir en estas circunstancias sin disminuir la velocidad y/o sin utilizar luces”.
3. Así las cosas y debido a la ausencia de respuesta del demandado para sufragar los gastos de las reparaciones, el asegurado presentó la respectiva solicitud ante ALLIANZ SEGUROS S.A., siendo esta última quien cubrió la reparación del vehículo.</t>
  </si>
  <si>
    <t>22029934-3968</t>
  </si>
  <si>
    <t>Desde las 00:00 horas del 14/12/2018 hasta las 24:00 horas del 13/12/2019</t>
  </si>
  <si>
    <t xml:space="preserve">
SEGUROS
COMERCIALES
BOLIVAR S.A</t>
  </si>
  <si>
    <t>pago por neto de allianz 70% 11.133.614 bajo el amparo de ppd</t>
  </si>
  <si>
    <t>LAUREANO AGUILERA BELTRAN</t>
  </si>
  <si>
    <t xml:space="preserve">SINIESTRO 76890555 - LEGIS APJ32238 </t>
  </si>
  <si>
    <t>Intereses Moratorios</t>
  </si>
  <si>
    <t>Como liquidación objetiva de las pretensiones se estima un monto de $0, de conformidad con lo expuesto que a continuación:
1. Daño emergente: Frente a este concepto debe manifestarse lo siguiente:
1.1. No se reconocerá la suma de $4.300.000 por concepto del deducible pagado a CASA TORO, por cuanto el mismo atiende a lo dispuesto en el condicionado del contrato de seguro, en donde se contempla la existencia de dicho deducible a cargo del asegurado frente al amparo de pérdida parcial por daños de menor cuantía.
1.2. No se reconocerá la suma de $410.028 por concepto de la compra de la batería del vehículo, habida cuenta que se configuró un riesgo expresamente excluido de amparo de conformidad con lo expuesto en el numeral 1 del acápite de exclusiones para el amparo pérdida parcial del vehículo por daños de mayor y menor cuantía del Capítulo II del condicionado general del contrato de seguro, considerando que tal como se le comunicó al asegurado los daños que presentaba la batería, no coincidían con la mecánica de colisión del evento reclamado, pues este último correspondía a los daños ocasionados consecuencia de un choque con otro vehículo que afectó principalmente la parte delantera, pero sin la severidad que se requiere para afectar la pieza en mención.
1.3. No se reconocerá la suma de $480.000 por concepto de compra de vidrios laterales, pues dicho rubro fue reconocido por la Compañía tal como se constata en el recibo de indemnización que se encuentra suscrito por el actor y que se convalida con el soporte de pago que data del 11 de abril de 2019.
2. Lucro cesante: Por este concepto no se reconocerá suma alguna, por cuanto el mismo se deriva del tiempo en que el vehículo estuvo en reparación por causas atribuibles al demandado MILCIADES GALVIS MARTINEZ y no por moras en la entrega del automotor o hechos que puedan ser imputables a ALLIANZ SEGUROS S.A.
3. Intereses de mora: En la misma medida, al no encontrarse las pretensiones guiadas en contra de la Compañía y al no existir obligación indemnizatoria en cabeza de esta última, no es procedente el reconocimiento de suma alguna por este concepto.</t>
  </si>
  <si>
    <t>La contingencia se califica como REMOTA toda vez que las pretensiones no se encuentran encaminadas en contra de ALLIANZ SEGUROS S.A. y en igual medida no existe obligación indemnizatoria en cabeza de la Compañía Aseguradora quien efectuó las reparaciones del vehículo asegurado.
Lo primero que debe tomarse en consideración es que la Póliza de Seguro de Auto Colectivo Pesados No. 022029934 / 3968, cuyo asegurado es el señor LAUREANO AGUILERA BELTRAN, presta cobertura temporal y material, de conformidad con los hechos y pretensiones expuestas en el líbelo de la demanda. Frente a la cobertura temporal, debe señalarse que el hecho, esto es, el accidente de tránsito en el que se produjeron daños al vehículo de placas WPT207, ocurrió el 01 de febrero de 2019, es decir, acaeció dentro de la vigencia de la Póliza comprendida entre el 14 de diciembre de 2018 y el 13 de diciembre de 2019. Aunado a ello, presta cobertura material en tanto ampara la pérdida parcial por daños de menor cuantía, amparó bajo el cual la Compañía Aseguradora efectuó la reparación del vehículo.
Por otro lado, frente a la obligación indemnizatoria de la Compañía, debe indicarse que en este caso no existen circunstancias por las cuales exigir pago alguno a la Aseguradora, máxime cuando las pretensiones no se encuentran encaminadas en su contra. Ahora, debe tomarse en consideración que ALLIANZ SEGUROS S.A. no fue demandada dentro del proceso, no obstante, el Despacho decidió vincularla en la medida que fue la encargada de las reparaciones del vehículo de placas WPT207. Así las cosas, la controversia tiene origen en la responsabilidad civil extracontractual que recae en cabeza del señor MILCIADES GALVIS MARTINEZ, en calidad de conductor del vehículo de placas THU960, el cual fue codificado con la causal No. 138 “Falta de precaución por niebla, lluvia o humo - Conducir en estas circunstancias sin disminuir la velocidad y/o sin utilizar luces”. En todo caso, las acciones derivadas del contrato de seguro se encuentran prescritas, por lo que es improcedente que exista condena alguna en contra de ALLIANZ SEGUROS S.A.
Todo lo anterior, sin perjuicio del carácter contingente del proceso.</t>
  </si>
  <si>
    <t>EXCEPCIONES DE FONDO FRENTE A LA DEMANDA:
1. PRESCRIPCIÓN DE LA ACCIÓN DERIVADA DEL CONTRATO DE SEGURO. 
2. INEXISTENCIA DE RESPONSABILIDAD DE ALLIANZ SEGUROS S.A. POR CUMPLIMIENTO EN SUS DEBERES DE DILIGENCIA EN EL PROCESO DE REPARACIÓN DEL VEHÍCULO.
3. FALTA DE COBERTURA MATERIAL AL ESTAR ANTE UN RIESGO EXPRESAMENTE EXCLUIDO DE AMPARO. 
4. IMPROCEDENCIA DEL RECONOCIMIENTO DEL DAÑO EMERGENTE DERIVADO DE LA COMPRA DE LOS VIDRIOS LATERALES DEL VEHICULO.
5. EXISTENCIA DE COASEGURO ENTRE ALLIANZ SEGUROS Y SEGUROS COMERCIALES BOLIVAR S.A. FRENTE A LA PÓLIZA No. 022029934 / 3968.  
6. CARÁCTER MERAMENTE INDEMNIZATORIO DE LOS CONTRATOS DE SEGURO.
7. ENRIQUECIMIENTO SIN JUSTA CAUSA.
8. EN CUALQUIER CASO, DE NINGUNA FORMA SE PODRÁ EXCEDER EL LÍMITE DEL VALOR ASEGURADO.
9. DISMINUCIÓN DE LA SUMA ASEGURADA POR PAGO DE INDEMNIZACIONES CON CARGO A LA PÓLIZA DE SEGURO AUTO COLECTIVO PESADOS No. 022029934 / 3968.
10. DEDUCIBLE PACTADO EN LA PÓLIZA DE SEGURO.
11.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</si>
</sst>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1" xfId="0" applyBorder="1" applyAlignment="1">
      <alignment horizontal="justify" vertical="top" wrapText="1"/>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4"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6" zoomScale="70" zoomScaleNormal="70" workbookViewId="0">
      <selection activeCell="B5" sqref="B5:C5"/>
    </sheetView>
  </sheetViews>
  <sheetFormatPr baseColWidth="10" defaultColWidth="0" defaultRowHeight="14.5" x14ac:dyDescent="0.35"/>
  <cols>
    <col min="1" max="1" width="53.54296875" style="8" customWidth="1"/>
    <col min="2" max="2" width="55.1796875" style="8" customWidth="1"/>
    <col min="3" max="3" width="19.1796875" style="8" customWidth="1"/>
    <col min="4" max="16384" width="11.453125" style="2" hidden="1"/>
  </cols>
  <sheetData>
    <row r="1" spans="1:3" ht="18.5" x14ac:dyDescent="0.35">
      <c r="A1" s="47" t="s">
        <v>0</v>
      </c>
      <c r="B1" s="47"/>
      <c r="C1" s="47"/>
    </row>
    <row r="2" spans="1:3" ht="14.5" customHeight="1" x14ac:dyDescent="0.35">
      <c r="A2" s="5" t="s">
        <v>1</v>
      </c>
      <c r="B2" s="51" t="s">
        <v>157</v>
      </c>
      <c r="C2" s="52"/>
    </row>
    <row r="3" spans="1:3" ht="14.5" customHeight="1" x14ac:dyDescent="0.35">
      <c r="A3" s="5" t="s">
        <v>2</v>
      </c>
      <c r="B3" s="53" t="s">
        <v>156</v>
      </c>
      <c r="C3" s="54"/>
    </row>
    <row r="4" spans="1:3" ht="14.5" customHeight="1" x14ac:dyDescent="0.35">
      <c r="A4" s="5" t="s">
        <v>3</v>
      </c>
      <c r="B4" s="53" t="s">
        <v>162</v>
      </c>
      <c r="C4" s="54"/>
    </row>
    <row r="5" spans="1:3" ht="14.5" customHeight="1" x14ac:dyDescent="0.35">
      <c r="A5" s="5" t="s">
        <v>4</v>
      </c>
      <c r="B5" s="53" t="s">
        <v>168</v>
      </c>
      <c r="C5" s="54"/>
    </row>
    <row r="6" spans="1:3" ht="14.5" customHeight="1" x14ac:dyDescent="0.35">
      <c r="A6" s="5" t="s">
        <v>5</v>
      </c>
      <c r="B6" s="48" t="s">
        <v>121</v>
      </c>
      <c r="C6" s="48"/>
    </row>
    <row r="7" spans="1:3" ht="14.5" customHeight="1" x14ac:dyDescent="0.35">
      <c r="A7" s="45" t="s">
        <v>6</v>
      </c>
      <c r="B7" s="49" t="s">
        <v>127</v>
      </c>
      <c r="C7" s="50"/>
    </row>
    <row r="8" spans="1:3" ht="14.5" customHeight="1" x14ac:dyDescent="0.35">
      <c r="A8" s="27" t="s">
        <v>137</v>
      </c>
      <c r="B8" s="48" t="s">
        <v>159</v>
      </c>
      <c r="C8" s="48"/>
    </row>
    <row r="9" spans="1:3" ht="14.5" customHeight="1" x14ac:dyDescent="0.35">
      <c r="A9" s="27" t="s">
        <v>131</v>
      </c>
      <c r="B9" s="48" t="s">
        <v>159</v>
      </c>
      <c r="C9" s="48"/>
    </row>
    <row r="10" spans="1:3" ht="14.5" customHeight="1" x14ac:dyDescent="0.35">
      <c r="A10" s="27" t="s">
        <v>7</v>
      </c>
      <c r="B10" s="48" t="s">
        <v>159</v>
      </c>
      <c r="C10" s="48"/>
    </row>
    <row r="11" spans="1:3" ht="14.5" customHeight="1" x14ac:dyDescent="0.35">
      <c r="A11" s="28" t="s">
        <v>8</v>
      </c>
      <c r="B11" s="48" t="s">
        <v>159</v>
      </c>
      <c r="C11" s="48"/>
    </row>
    <row r="12" spans="1:3" ht="14.5" customHeight="1" x14ac:dyDescent="0.35">
      <c r="A12" s="5" t="s">
        <v>9</v>
      </c>
      <c r="B12" s="48" t="s">
        <v>159</v>
      </c>
      <c r="C12" s="48"/>
    </row>
    <row r="13" spans="1:3" ht="14.5" customHeight="1" x14ac:dyDescent="0.35">
      <c r="A13" s="5" t="s">
        <v>10</v>
      </c>
      <c r="B13" s="48" t="s">
        <v>159</v>
      </c>
      <c r="C13" s="48"/>
    </row>
    <row r="14" spans="1:3" ht="14.5" customHeight="1" x14ac:dyDescent="0.35">
      <c r="A14" s="5" t="s">
        <v>11</v>
      </c>
      <c r="B14" s="48" t="s">
        <v>159</v>
      </c>
      <c r="C14" s="48"/>
    </row>
    <row r="15" spans="1:3" ht="14.5" customHeight="1" x14ac:dyDescent="0.35">
      <c r="A15" s="5" t="s">
        <v>144</v>
      </c>
      <c r="B15" s="48" t="s">
        <v>159</v>
      </c>
      <c r="C15" s="48"/>
    </row>
    <row r="16" spans="1:3" ht="14.5" customHeight="1" x14ac:dyDescent="0.35">
      <c r="A16" s="5" t="s">
        <v>12</v>
      </c>
      <c r="B16" s="48" t="s">
        <v>159</v>
      </c>
      <c r="C16" s="48"/>
    </row>
    <row r="17" spans="1:3" ht="14.5" customHeight="1" x14ac:dyDescent="0.35">
      <c r="A17" s="5" t="s">
        <v>13</v>
      </c>
      <c r="B17" s="48" t="s">
        <v>159</v>
      </c>
      <c r="C17" s="48"/>
    </row>
    <row r="18" spans="1:3" ht="14.5" customHeight="1" x14ac:dyDescent="0.35">
      <c r="A18" s="5" t="s">
        <v>15</v>
      </c>
      <c r="B18" s="48" t="s">
        <v>159</v>
      </c>
      <c r="C18" s="48"/>
    </row>
    <row r="19" spans="1:3" ht="14.5" customHeight="1" x14ac:dyDescent="0.35">
      <c r="A19" s="5" t="s">
        <v>16</v>
      </c>
      <c r="B19" s="48" t="s">
        <v>159</v>
      </c>
      <c r="C19" s="48"/>
    </row>
    <row r="20" spans="1:3" ht="14.5" customHeight="1" x14ac:dyDescent="0.35">
      <c r="A20" s="5" t="s">
        <v>132</v>
      </c>
      <c r="B20" s="48" t="s">
        <v>159</v>
      </c>
      <c r="C20" s="48"/>
    </row>
    <row r="21" spans="1:3" ht="14.5" customHeight="1" x14ac:dyDescent="0.35">
      <c r="A21" s="5" t="s">
        <v>17</v>
      </c>
      <c r="B21" s="48" t="s">
        <v>159</v>
      </c>
      <c r="C21" s="48"/>
    </row>
    <row r="22" spans="1:3" ht="14.5" customHeight="1" x14ac:dyDescent="0.35">
      <c r="A22" s="44" t="s">
        <v>19</v>
      </c>
      <c r="B22" s="62">
        <v>43497</v>
      </c>
      <c r="C22" s="63"/>
    </row>
    <row r="23" spans="1:3" ht="14.5" customHeight="1" x14ac:dyDescent="0.35">
      <c r="A23" s="27" t="s">
        <v>20</v>
      </c>
      <c r="B23" s="61">
        <v>43979</v>
      </c>
      <c r="C23" s="61"/>
    </row>
    <row r="24" spans="1:3" ht="14.5" customHeight="1" x14ac:dyDescent="0.35">
      <c r="A24" s="27" t="s">
        <v>21</v>
      </c>
      <c r="B24" s="61">
        <v>44054</v>
      </c>
      <c r="C24" s="61"/>
    </row>
    <row r="25" spans="1:3" x14ac:dyDescent="0.35">
      <c r="A25" s="55" t="s">
        <v>146</v>
      </c>
      <c r="B25" s="60" t="s">
        <v>163</v>
      </c>
      <c r="C25" s="46"/>
    </row>
    <row r="26" spans="1:3" x14ac:dyDescent="0.35">
      <c r="A26" s="55"/>
      <c r="B26" s="46"/>
      <c r="C26" s="46"/>
    </row>
    <row r="27" spans="1:3" ht="100.5" customHeight="1" x14ac:dyDescent="0.35">
      <c r="A27" s="55"/>
      <c r="B27" s="46"/>
      <c r="C27" s="46"/>
    </row>
    <row r="28" spans="1:3" x14ac:dyDescent="0.35">
      <c r="A28" s="27" t="s">
        <v>23</v>
      </c>
      <c r="B28" s="46" t="s">
        <v>158</v>
      </c>
      <c r="C28" s="46"/>
    </row>
    <row r="29" spans="1:3" x14ac:dyDescent="0.35">
      <c r="A29" s="27" t="s">
        <v>24</v>
      </c>
      <c r="B29" s="57">
        <v>19322981</v>
      </c>
      <c r="C29" s="46"/>
    </row>
    <row r="30" spans="1:3" x14ac:dyDescent="0.35">
      <c r="A30" s="27" t="s">
        <v>25</v>
      </c>
      <c r="B30" s="46" t="s">
        <v>160</v>
      </c>
      <c r="C30" s="46"/>
    </row>
    <row r="31" spans="1:3" x14ac:dyDescent="0.35">
      <c r="A31" s="27" t="s">
        <v>133</v>
      </c>
      <c r="B31" s="46" t="s">
        <v>161</v>
      </c>
      <c r="C31" s="46"/>
    </row>
    <row r="32" spans="1:3" x14ac:dyDescent="0.35">
      <c r="A32" s="27" t="s">
        <v>26</v>
      </c>
      <c r="B32" s="58">
        <v>45334</v>
      </c>
      <c r="C32" s="59"/>
    </row>
    <row r="33" spans="1:3" x14ac:dyDescent="0.35">
      <c r="A33" s="5" t="s">
        <v>27</v>
      </c>
      <c r="B33" s="56">
        <v>45329</v>
      </c>
      <c r="C33" s="56"/>
    </row>
    <row r="34" spans="1:3" ht="43.5" x14ac:dyDescent="0.35">
      <c r="A34" s="5" t="s">
        <v>134</v>
      </c>
      <c r="B34" s="56">
        <v>45345</v>
      </c>
      <c r="C34" s="48"/>
    </row>
    <row r="37" spans="1:3" ht="15" customHeight="1" x14ac:dyDescent="0.35"/>
    <row r="38" spans="1:3" ht="15" customHeight="1" x14ac:dyDescent="0.35"/>
    <row r="45" spans="1:3" ht="15" customHeight="1" x14ac:dyDescent="0.35"/>
    <row r="50" spans="6:6" ht="18" customHeight="1" x14ac:dyDescent="0.35"/>
    <row r="53" spans="6:6" x14ac:dyDescent="0.35">
      <c r="F53" s="4"/>
    </row>
    <row r="54" spans="6:6" x14ac:dyDescent="0.35">
      <c r="F54" s="4"/>
    </row>
    <row r="55" spans="6:6" x14ac:dyDescent="0.35">
      <c r="F55" s="4"/>
    </row>
    <row r="66" ht="36" customHeight="1" x14ac:dyDescent="0.35"/>
    <row r="78" ht="33.75" customHeight="1" x14ac:dyDescent="0.35"/>
    <row r="79" ht="33.75" customHeight="1" x14ac:dyDescent="0.35"/>
    <row r="80" ht="33.75" customHeight="1" x14ac:dyDescent="0.3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8" zoomScale="85" zoomScaleNormal="85" workbookViewId="0">
      <selection activeCell="B9" sqref="B9:C9"/>
    </sheetView>
  </sheetViews>
  <sheetFormatPr baseColWidth="10" defaultColWidth="0" defaultRowHeight="14.5" x14ac:dyDescent="0.35"/>
  <cols>
    <col min="1" max="1" width="49.81640625" customWidth="1"/>
    <col min="2" max="2" width="31.453125" customWidth="1"/>
    <col min="3" max="3" width="90.1796875" customWidth="1"/>
    <col min="4" max="16384" width="11.453125" hidden="1"/>
  </cols>
  <sheetData>
    <row r="1" spans="1:3" ht="18.5" x14ac:dyDescent="0.35">
      <c r="A1" s="83" t="s">
        <v>28</v>
      </c>
      <c r="B1" s="83"/>
      <c r="C1" s="83"/>
    </row>
    <row r="2" spans="1:3" ht="15.75" customHeight="1" x14ac:dyDescent="0.35">
      <c r="A2" s="20" t="s">
        <v>29</v>
      </c>
      <c r="B2" s="73" t="s">
        <v>169</v>
      </c>
      <c r="C2" s="74"/>
    </row>
    <row r="3" spans="1:3" s="2" customFormat="1" x14ac:dyDescent="0.35">
      <c r="A3" s="5" t="s">
        <v>1</v>
      </c>
      <c r="B3" s="48" t="str">
        <f>'AUTOS  NOTA 322'!B2:C2</f>
        <v>254304003001-2022-00944-00</v>
      </c>
      <c r="C3" s="48"/>
    </row>
    <row r="4" spans="1:3" s="2" customFormat="1" x14ac:dyDescent="0.35">
      <c r="A4" s="5" t="s">
        <v>2</v>
      </c>
      <c r="B4" s="48" t="str">
        <f>'AUTOS  NOTA 322'!B3:C3</f>
        <v>JUZGADO 01 CIVIL MUNICIPAL DE MADRID</v>
      </c>
      <c r="C4" s="48"/>
    </row>
    <row r="5" spans="1:3" s="2" customFormat="1" x14ac:dyDescent="0.35">
      <c r="A5" s="5" t="s">
        <v>3</v>
      </c>
      <c r="B5" s="48" t="str">
        <f>'AUTOS  NOTA 322'!B4:C4</f>
        <v>MILCÍADES GALVIS MARTÍNEZ - JHON FREDY GALVIS MARTINEZ (VINCULADO) - ALLIANZ SEGUROS S.A. (VINCULADA) - COOPERATIVA MULTIACTIVA DE TRANSPORTADORES FLOTA LOS PUERTOS LTDA LOS PUERTOS LTDA. "COOPUERTOS" (VINCULADA)</v>
      </c>
      <c r="C5" s="48"/>
    </row>
    <row r="6" spans="1:3" s="2" customFormat="1" x14ac:dyDescent="0.35">
      <c r="A6" s="5" t="s">
        <v>4</v>
      </c>
      <c r="B6" s="48" t="str">
        <f>'AUTOS  NOTA 322'!B5:C5</f>
        <v>LAUREANO AGUILERA BELTRAN</v>
      </c>
      <c r="C6" s="48"/>
    </row>
    <row r="7" spans="1:3" s="2" customFormat="1" x14ac:dyDescent="0.35">
      <c r="A7" s="5" t="s">
        <v>5</v>
      </c>
      <c r="B7" s="48" t="str">
        <f>'AUTOS  NOTA 322'!B6:C6</f>
        <v>DEMANDA DIRECTA</v>
      </c>
      <c r="C7" s="48"/>
    </row>
    <row r="8" spans="1:3" s="2" customFormat="1" x14ac:dyDescent="0.35">
      <c r="A8" s="30" t="s">
        <v>118</v>
      </c>
      <c r="B8" s="48" t="str">
        <f>'AUTOS  NOTA 322'!B7:C8</f>
        <v>N/A</v>
      </c>
      <c r="C8" s="48"/>
    </row>
    <row r="9" spans="1:3" x14ac:dyDescent="0.35">
      <c r="A9" s="20" t="s">
        <v>30</v>
      </c>
      <c r="B9" s="48" t="s">
        <v>164</v>
      </c>
      <c r="C9" s="48"/>
    </row>
    <row r="10" spans="1:3" x14ac:dyDescent="0.35">
      <c r="A10" s="20" t="s">
        <v>22</v>
      </c>
      <c r="B10" s="48" t="s">
        <v>127</v>
      </c>
      <c r="C10" s="48"/>
    </row>
    <row r="11" spans="1:3" x14ac:dyDescent="0.35">
      <c r="A11" s="20" t="s">
        <v>31</v>
      </c>
      <c r="B11" s="66">
        <v>124600000</v>
      </c>
      <c r="C11" s="67"/>
    </row>
    <row r="12" spans="1:3" x14ac:dyDescent="0.35">
      <c r="A12" s="20" t="s">
        <v>136</v>
      </c>
      <c r="B12" s="66">
        <v>4300000</v>
      </c>
      <c r="C12" s="67"/>
    </row>
    <row r="13" spans="1:3" x14ac:dyDescent="0.35">
      <c r="A13" s="20" t="s">
        <v>32</v>
      </c>
      <c r="B13" s="53" t="s">
        <v>94</v>
      </c>
      <c r="C13" s="54"/>
    </row>
    <row r="14" spans="1:3" x14ac:dyDescent="0.35">
      <c r="A14" s="20" t="s">
        <v>33</v>
      </c>
      <c r="B14" s="84" t="s">
        <v>165</v>
      </c>
      <c r="C14" s="48"/>
    </row>
    <row r="15" spans="1:3" x14ac:dyDescent="0.35">
      <c r="A15" s="20" t="s">
        <v>34</v>
      </c>
      <c r="B15" s="48" t="s">
        <v>35</v>
      </c>
      <c r="C15" s="48"/>
    </row>
    <row r="16" spans="1:3" x14ac:dyDescent="0.35">
      <c r="A16" s="20" t="s">
        <v>36</v>
      </c>
      <c r="B16" s="48" t="s">
        <v>35</v>
      </c>
      <c r="C16" s="48"/>
    </row>
    <row r="17" spans="1:3" x14ac:dyDescent="0.35">
      <c r="A17" s="70" t="s">
        <v>37</v>
      </c>
      <c r="B17" s="48" t="s">
        <v>95</v>
      </c>
      <c r="C17" s="48"/>
    </row>
    <row r="18" spans="1:3" x14ac:dyDescent="0.35">
      <c r="A18" s="71"/>
      <c r="B18" s="10" t="s">
        <v>39</v>
      </c>
      <c r="C18" s="10" t="s">
        <v>40</v>
      </c>
    </row>
    <row r="19" spans="1:3" x14ac:dyDescent="0.35">
      <c r="A19" s="71"/>
      <c r="B19" s="6" t="s">
        <v>143</v>
      </c>
      <c r="C19" s="6">
        <v>70</v>
      </c>
    </row>
    <row r="20" spans="1:3" ht="58" x14ac:dyDescent="0.35">
      <c r="A20" s="71"/>
      <c r="B20" s="43" t="s">
        <v>166</v>
      </c>
      <c r="C20" s="6">
        <v>30</v>
      </c>
    </row>
    <row r="21" spans="1:3" x14ac:dyDescent="0.35">
      <c r="A21" s="72"/>
      <c r="B21" s="6"/>
      <c r="C21" s="6"/>
    </row>
    <row r="22" spans="1:3" x14ac:dyDescent="0.35">
      <c r="A22" s="20" t="s">
        <v>41</v>
      </c>
      <c r="B22" s="48"/>
      <c r="C22" s="48"/>
    </row>
    <row r="23" spans="1:3" x14ac:dyDescent="0.35">
      <c r="A23" s="20" t="s">
        <v>42</v>
      </c>
      <c r="B23" s="73"/>
      <c r="C23" s="74"/>
    </row>
    <row r="24" spans="1:3" x14ac:dyDescent="0.35">
      <c r="A24" s="20" t="s">
        <v>43</v>
      </c>
      <c r="B24" s="48"/>
      <c r="C24" s="48"/>
    </row>
    <row r="25" spans="1:3" x14ac:dyDescent="0.35">
      <c r="A25" s="20" t="s">
        <v>44</v>
      </c>
      <c r="B25" s="48" t="s">
        <v>35</v>
      </c>
      <c r="C25" s="48"/>
    </row>
    <row r="26" spans="1:3" x14ac:dyDescent="0.35">
      <c r="A26" s="20" t="s">
        <v>46</v>
      </c>
      <c r="B26" s="48" t="s">
        <v>167</v>
      </c>
      <c r="C26" s="48"/>
    </row>
    <row r="27" spans="1:3" x14ac:dyDescent="0.35">
      <c r="A27" s="19" t="s">
        <v>47</v>
      </c>
      <c r="B27" s="48"/>
      <c r="C27" s="48"/>
    </row>
    <row r="28" spans="1:3" x14ac:dyDescent="0.35">
      <c r="A28" s="75" t="s">
        <v>48</v>
      </c>
      <c r="B28" s="75"/>
      <c r="C28" s="75"/>
    </row>
    <row r="29" spans="1:3" x14ac:dyDescent="0.35">
      <c r="A29" s="68" t="s">
        <v>49</v>
      </c>
      <c r="B29" s="69"/>
      <c r="C29" s="11"/>
    </row>
    <row r="30" spans="1:3" x14ac:dyDescent="0.35">
      <c r="A30" s="68" t="s">
        <v>50</v>
      </c>
      <c r="B30" s="69"/>
      <c r="C30" s="11"/>
    </row>
    <row r="31" spans="1:3" x14ac:dyDescent="0.35">
      <c r="A31" s="68" t="s">
        <v>51</v>
      </c>
      <c r="B31" s="69"/>
      <c r="C31" s="12"/>
    </row>
    <row r="32" spans="1:3" x14ac:dyDescent="0.35">
      <c r="A32" s="68" t="s">
        <v>52</v>
      </c>
      <c r="B32" s="69"/>
      <c r="C32" s="11"/>
    </row>
    <row r="33" spans="1:3" x14ac:dyDescent="0.35">
      <c r="A33" s="68" t="s">
        <v>53</v>
      </c>
      <c r="B33" s="69"/>
      <c r="C33" s="11"/>
    </row>
    <row r="34" spans="1:3" x14ac:dyDescent="0.35">
      <c r="A34" s="68" t="s">
        <v>54</v>
      </c>
      <c r="B34" s="69"/>
      <c r="C34" s="13"/>
    </row>
    <row r="35" spans="1:3" x14ac:dyDescent="0.35">
      <c r="A35" s="64" t="s">
        <v>55</v>
      </c>
      <c r="B35" s="65"/>
      <c r="C35" s="14"/>
    </row>
    <row r="36" spans="1:3" x14ac:dyDescent="0.35">
      <c r="A36" s="64" t="s">
        <v>56</v>
      </c>
      <c r="B36" s="65"/>
      <c r="C36" s="15"/>
    </row>
    <row r="37" spans="1:3" x14ac:dyDescent="0.35">
      <c r="A37" s="76" t="s">
        <v>57</v>
      </c>
      <c r="B37" s="77"/>
      <c r="C37" s="15"/>
    </row>
    <row r="38" spans="1:3" x14ac:dyDescent="0.35">
      <c r="A38" s="78"/>
      <c r="B38" s="79"/>
      <c r="C38" s="15"/>
    </row>
    <row r="39" spans="1:3" x14ac:dyDescent="0.35">
      <c r="A39" s="80"/>
      <c r="B39" s="81"/>
      <c r="C39" s="15"/>
    </row>
    <row r="40" spans="1:3" x14ac:dyDescent="0.35">
      <c r="A40" s="82" t="s">
        <v>58</v>
      </c>
      <c r="B40" s="82"/>
      <c r="C40" s="82"/>
    </row>
    <row r="41" spans="1:3" x14ac:dyDescent="0.35">
      <c r="A41" s="17" t="s">
        <v>59</v>
      </c>
      <c r="B41" s="18"/>
      <c r="C41" s="15"/>
    </row>
    <row r="42" spans="1:3" x14ac:dyDescent="0.35">
      <c r="A42" s="64" t="s">
        <v>60</v>
      </c>
      <c r="B42" s="65"/>
      <c r="C42" s="15"/>
    </row>
    <row r="43" spans="1:3" x14ac:dyDescent="0.35">
      <c r="A43" s="64" t="s">
        <v>61</v>
      </c>
      <c r="B43" s="65"/>
      <c r="C43" s="15"/>
    </row>
    <row r="44" spans="1:3" x14ac:dyDescent="0.35">
      <c r="A44" s="17" t="s">
        <v>62</v>
      </c>
      <c r="B44" s="18"/>
      <c r="C44" s="15"/>
    </row>
    <row r="45" spans="1:3" x14ac:dyDescent="0.35">
      <c r="A45" s="17" t="s">
        <v>63</v>
      </c>
      <c r="B45" s="18"/>
      <c r="C45" s="15"/>
    </row>
    <row r="46" spans="1:3" x14ac:dyDescent="0.35">
      <c r="A46" s="64" t="s">
        <v>64</v>
      </c>
      <c r="B46" s="65"/>
      <c r="C46" s="15"/>
    </row>
    <row r="47" spans="1:3" x14ac:dyDescent="0.35">
      <c r="A47" s="17" t="s">
        <v>65</v>
      </c>
      <c r="B47" s="16"/>
      <c r="C47" s="15"/>
    </row>
    <row r="48" spans="1:3" x14ac:dyDescent="0.35">
      <c r="A48" s="64" t="s">
        <v>66</v>
      </c>
      <c r="B48" s="65"/>
      <c r="C48" s="15"/>
    </row>
    <row r="49" spans="1:3" x14ac:dyDescent="0.35">
      <c r="A49" s="64" t="s">
        <v>67</v>
      </c>
      <c r="B49" s="65"/>
      <c r="C49" s="15"/>
    </row>
    <row r="50" spans="1:3" x14ac:dyDescent="0.35">
      <c r="A50" s="64" t="s">
        <v>57</v>
      </c>
      <c r="B50" s="65"/>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41" sqref="B41:C41"/>
    </sheetView>
  </sheetViews>
  <sheetFormatPr baseColWidth="10" defaultColWidth="0" defaultRowHeight="14.5" x14ac:dyDescent="0.35"/>
  <cols>
    <col min="1" max="1" width="41.81640625" customWidth="1"/>
    <col min="2" max="2" width="35.36328125" customWidth="1"/>
    <col min="3" max="3" width="54.81640625" customWidth="1"/>
    <col min="4" max="8" width="11.453125" hidden="1" customWidth="1"/>
    <col min="9" max="9" width="12" hidden="1" customWidth="1"/>
    <col min="10" max="16384" width="11.453125" hidden="1"/>
  </cols>
  <sheetData>
    <row r="1" spans="1:9" ht="18.5" x14ac:dyDescent="0.35">
      <c r="A1" s="83" t="s">
        <v>68</v>
      </c>
      <c r="B1" s="83"/>
      <c r="C1" s="83"/>
    </row>
    <row r="2" spans="1:9" ht="15" customHeight="1" x14ac:dyDescent="0.35">
      <c r="A2" s="34" t="s">
        <v>29</v>
      </c>
      <c r="B2" s="88" t="str">
        <f>'AUTOS NOTA 321'!B2:C2</f>
        <v xml:space="preserve">SINIESTRO 76890555 - LEGIS APJ32238 </v>
      </c>
      <c r="C2" s="89"/>
    </row>
    <row r="3" spans="1:9" x14ac:dyDescent="0.35">
      <c r="A3" s="35" t="s">
        <v>1</v>
      </c>
      <c r="B3" s="103" t="str">
        <f>'AUTOS  NOTA 322'!B2:C2</f>
        <v>254304003001-2022-00944-00</v>
      </c>
      <c r="C3" s="103"/>
    </row>
    <row r="4" spans="1:9" x14ac:dyDescent="0.35">
      <c r="A4" s="35" t="s">
        <v>2</v>
      </c>
      <c r="B4" s="103" t="str">
        <f>'AUTOS  NOTA 322'!B3:C3</f>
        <v>JUZGADO 01 CIVIL MUNICIPAL DE MADRID</v>
      </c>
      <c r="C4" s="103"/>
    </row>
    <row r="5" spans="1:9" x14ac:dyDescent="0.35">
      <c r="A5" s="35" t="s">
        <v>3</v>
      </c>
      <c r="B5" s="103" t="str">
        <f>'AUTOS  NOTA 322'!B4:C4</f>
        <v>MILCÍADES GALVIS MARTÍNEZ - JHON FREDY GALVIS MARTINEZ (VINCULADO) - ALLIANZ SEGUROS S.A. (VINCULADA) - COOPERATIVA MULTIACTIVA DE TRANSPORTADORES FLOTA LOS PUERTOS LTDA LOS PUERTOS LTDA. "COOPUERTOS" (VINCULADA)</v>
      </c>
      <c r="C5" s="103"/>
    </row>
    <row r="6" spans="1:9" ht="15" customHeight="1" x14ac:dyDescent="0.35">
      <c r="A6" s="35" t="s">
        <v>4</v>
      </c>
      <c r="B6" s="103" t="str">
        <f>'AUTOS  NOTA 322'!B5:C5</f>
        <v>LAUREANO AGUILERA BELTRAN</v>
      </c>
      <c r="C6" s="103"/>
    </row>
    <row r="7" spans="1:9" x14ac:dyDescent="0.35">
      <c r="A7" s="35" t="s">
        <v>5</v>
      </c>
      <c r="B7" s="103" t="str">
        <f>'AUTOS  NOTA 322'!B6:C6</f>
        <v>DEMANDA DIRECTA</v>
      </c>
      <c r="C7" s="103"/>
    </row>
    <row r="8" spans="1:9" x14ac:dyDescent="0.35">
      <c r="A8" s="37" t="s">
        <v>118</v>
      </c>
      <c r="B8" s="103" t="str">
        <f>'AUTOS  NOTA 322'!B7:C8</f>
        <v>N/A</v>
      </c>
      <c r="C8" s="103"/>
    </row>
    <row r="9" spans="1:9" ht="29" x14ac:dyDescent="0.35">
      <c r="A9" s="35" t="s">
        <v>69</v>
      </c>
      <c r="B9" s="101">
        <f>SUM(C11,C12,C14,C15,C17)</f>
        <v>39036290</v>
      </c>
      <c r="C9" s="102"/>
    </row>
    <row r="10" spans="1:9" x14ac:dyDescent="0.35">
      <c r="A10" s="104" t="s">
        <v>70</v>
      </c>
      <c r="B10" s="93" t="s">
        <v>71</v>
      </c>
      <c r="C10" s="94"/>
    </row>
    <row r="11" spans="1:9" x14ac:dyDescent="0.35">
      <c r="A11" s="104"/>
      <c r="B11" s="36" t="s">
        <v>72</v>
      </c>
      <c r="C11" s="31">
        <v>16800000</v>
      </c>
    </row>
    <row r="12" spans="1:9" x14ac:dyDescent="0.35">
      <c r="A12" s="104"/>
      <c r="B12" s="36" t="s">
        <v>73</v>
      </c>
      <c r="C12" s="31">
        <v>5190028</v>
      </c>
    </row>
    <row r="13" spans="1:9" x14ac:dyDescent="0.35">
      <c r="A13" s="104"/>
      <c r="B13" s="93"/>
      <c r="C13" s="94"/>
    </row>
    <row r="14" spans="1:9" x14ac:dyDescent="0.35">
      <c r="A14" s="104"/>
      <c r="B14" s="36" t="s">
        <v>170</v>
      </c>
      <c r="C14" s="39">
        <v>17046262</v>
      </c>
    </row>
    <row r="15" spans="1:9" x14ac:dyDescent="0.35">
      <c r="A15" s="104"/>
      <c r="B15" s="36"/>
      <c r="C15" s="39"/>
      <c r="E15" t="s">
        <v>75</v>
      </c>
      <c r="F15" s="22">
        <v>0.7</v>
      </c>
    </row>
    <row r="16" spans="1:9" x14ac:dyDescent="0.35">
      <c r="A16" s="104"/>
      <c r="B16" s="93" t="s">
        <v>76</v>
      </c>
      <c r="C16" s="94"/>
      <c r="E16" t="s">
        <v>77</v>
      </c>
      <c r="F16" s="23">
        <v>0.3</v>
      </c>
      <c r="I16" s="25"/>
    </row>
    <row r="17" spans="1:9" x14ac:dyDescent="0.35">
      <c r="A17" s="104"/>
      <c r="B17" s="36"/>
      <c r="C17" s="40"/>
      <c r="F17" s="26"/>
      <c r="I17" s="25"/>
    </row>
    <row r="18" spans="1:9" ht="23.25" customHeight="1" x14ac:dyDescent="0.35">
      <c r="A18" s="38" t="s">
        <v>78</v>
      </c>
      <c r="B18" s="88" t="s">
        <v>79</v>
      </c>
      <c r="C18" s="89"/>
    </row>
    <row r="19" spans="1:9" ht="58" x14ac:dyDescent="0.35">
      <c r="A19" s="35" t="s">
        <v>80</v>
      </c>
      <c r="B19" s="95" t="s">
        <v>172</v>
      </c>
      <c r="C19" s="96"/>
    </row>
    <row r="20" spans="1:9" ht="15" customHeight="1" x14ac:dyDescent="0.35">
      <c r="A20" s="21" t="s">
        <v>81</v>
      </c>
      <c r="B20" s="90">
        <f>((C22+C23+C25+C26+C30+C28+C32+C34+C29+C33)-C37)*C36*C38</f>
        <v>0</v>
      </c>
      <c r="C20" s="90"/>
    </row>
    <row r="21" spans="1:9" x14ac:dyDescent="0.35">
      <c r="A21" s="7" t="s">
        <v>82</v>
      </c>
      <c r="B21" s="97" t="s">
        <v>71</v>
      </c>
      <c r="C21" s="98"/>
    </row>
    <row r="22" spans="1:9" x14ac:dyDescent="0.35">
      <c r="A22" s="99"/>
      <c r="B22" s="36" t="s">
        <v>72</v>
      </c>
      <c r="C22" s="31">
        <v>0</v>
      </c>
    </row>
    <row r="23" spans="1:9" x14ac:dyDescent="0.35">
      <c r="A23" s="100"/>
      <c r="B23" s="36" t="s">
        <v>73</v>
      </c>
      <c r="C23" s="31">
        <v>0</v>
      </c>
    </row>
    <row r="24" spans="1:9" x14ac:dyDescent="0.35">
      <c r="A24" s="100"/>
      <c r="B24" s="93" t="s">
        <v>74</v>
      </c>
      <c r="C24" s="94"/>
    </row>
    <row r="25" spans="1:9" x14ac:dyDescent="0.35">
      <c r="A25" s="100"/>
      <c r="B25" s="36" t="s">
        <v>116</v>
      </c>
      <c r="C25" s="31">
        <v>0</v>
      </c>
    </row>
    <row r="26" spans="1:9" ht="29" customHeight="1" x14ac:dyDescent="0.35">
      <c r="A26" s="100"/>
      <c r="B26" s="36" t="s">
        <v>117</v>
      </c>
      <c r="C26" s="31">
        <v>0</v>
      </c>
    </row>
    <row r="27" spans="1:9" x14ac:dyDescent="0.35">
      <c r="A27" s="100"/>
      <c r="B27" s="93" t="s">
        <v>147</v>
      </c>
      <c r="C27" s="94"/>
    </row>
    <row r="28" spans="1:9" x14ac:dyDescent="0.35">
      <c r="A28" s="100"/>
      <c r="B28" s="36" t="s">
        <v>155</v>
      </c>
      <c r="C28" s="31">
        <v>0</v>
      </c>
    </row>
    <row r="29" spans="1:9" x14ac:dyDescent="0.35">
      <c r="A29" s="100"/>
      <c r="B29" s="36" t="s">
        <v>72</v>
      </c>
      <c r="C29" s="31">
        <v>0</v>
      </c>
    </row>
    <row r="30" spans="1:9" x14ac:dyDescent="0.35">
      <c r="A30" s="100"/>
      <c r="B30" s="36" t="s">
        <v>73</v>
      </c>
      <c r="C30" s="31">
        <v>0</v>
      </c>
    </row>
    <row r="31" spans="1:9" x14ac:dyDescent="0.35">
      <c r="A31" s="100"/>
      <c r="B31" s="93" t="s">
        <v>148</v>
      </c>
      <c r="C31" s="94"/>
    </row>
    <row r="32" spans="1:9" x14ac:dyDescent="0.35">
      <c r="A32" s="100"/>
      <c r="B32" s="36"/>
      <c r="C32" s="31"/>
    </row>
    <row r="33" spans="1:3" x14ac:dyDescent="0.35">
      <c r="A33" s="100"/>
      <c r="B33" s="36" t="s">
        <v>72</v>
      </c>
      <c r="C33" s="31">
        <v>0</v>
      </c>
    </row>
    <row r="34" spans="1:3" x14ac:dyDescent="0.35">
      <c r="A34" s="100"/>
      <c r="B34" s="36" t="s">
        <v>73</v>
      </c>
      <c r="C34" s="31">
        <v>0</v>
      </c>
    </row>
    <row r="35" spans="1:3" x14ac:dyDescent="0.35">
      <c r="A35" s="100"/>
      <c r="B35" s="93" t="s">
        <v>135</v>
      </c>
      <c r="C35" s="94"/>
    </row>
    <row r="36" spans="1:3" x14ac:dyDescent="0.35">
      <c r="A36" s="100"/>
      <c r="B36" s="36" t="s">
        <v>151</v>
      </c>
      <c r="C36" s="32">
        <v>1</v>
      </c>
    </row>
    <row r="37" spans="1:3" x14ac:dyDescent="0.35">
      <c r="A37" s="100"/>
      <c r="B37" s="36" t="s">
        <v>136</v>
      </c>
      <c r="C37" s="33">
        <v>0</v>
      </c>
    </row>
    <row r="38" spans="1:3" x14ac:dyDescent="0.35">
      <c r="A38" s="100"/>
      <c r="B38" s="36" t="s">
        <v>154</v>
      </c>
      <c r="C38" s="32">
        <v>1</v>
      </c>
    </row>
    <row r="39" spans="1:3" x14ac:dyDescent="0.35">
      <c r="A39" s="24" t="s">
        <v>83</v>
      </c>
      <c r="B39" s="90">
        <f>IFERROR(B20*(VLOOKUP(B18,E15:F17,2,0)),16666)</f>
        <v>16666</v>
      </c>
      <c r="C39" s="90"/>
    </row>
    <row r="40" spans="1:3" ht="93" customHeight="1" x14ac:dyDescent="0.35">
      <c r="A40" s="35" t="s">
        <v>149</v>
      </c>
      <c r="B40" s="91" t="s">
        <v>171</v>
      </c>
      <c r="C40" s="92"/>
    </row>
    <row r="41" spans="1:3" ht="211.5" customHeight="1" x14ac:dyDescent="0.35">
      <c r="A41" s="35" t="s">
        <v>84</v>
      </c>
      <c r="B41" s="86" t="s">
        <v>173</v>
      </c>
      <c r="C41" s="87"/>
    </row>
    <row r="42" spans="1:3" ht="26" customHeight="1" x14ac:dyDescent="0.35">
      <c r="A42" s="42" t="s">
        <v>140</v>
      </c>
      <c r="B42" s="42"/>
      <c r="C42" s="42"/>
    </row>
    <row r="43" spans="1:3" x14ac:dyDescent="0.35">
      <c r="A43" s="41" t="s">
        <v>141</v>
      </c>
      <c r="B43" s="85"/>
      <c r="C43" s="85"/>
    </row>
    <row r="44" spans="1:3" ht="41" customHeight="1" x14ac:dyDescent="0.35">
      <c r="A44" s="41" t="s">
        <v>139</v>
      </c>
      <c r="B44" s="85"/>
      <c r="C44" s="85"/>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5" x14ac:dyDescent="0.35"/>
  <cols>
    <col min="1" max="1" width="37" customWidth="1"/>
    <col min="2" max="2" width="11.453125" customWidth="1"/>
    <col min="3" max="3" width="94.453125" customWidth="1"/>
    <col min="4" max="16384" width="11.453125" hidden="1"/>
  </cols>
  <sheetData>
    <row r="1" spans="1:3" ht="18.5" x14ac:dyDescent="0.35">
      <c r="A1" s="83" t="s">
        <v>85</v>
      </c>
      <c r="B1" s="83"/>
      <c r="C1" s="83"/>
    </row>
    <row r="2" spans="1:3" x14ac:dyDescent="0.35">
      <c r="A2" s="20" t="s">
        <v>29</v>
      </c>
      <c r="B2" s="73" t="str">
        <f>'AUTOS NOTA 324'!B2:C2</f>
        <v xml:space="preserve">SINIESTRO 76890555 - LEGIS APJ32238 </v>
      </c>
      <c r="C2" s="74"/>
    </row>
    <row r="3" spans="1:3" x14ac:dyDescent="0.35">
      <c r="A3" s="5" t="s">
        <v>1</v>
      </c>
      <c r="B3" s="48" t="str">
        <f>'AUTOS  NOTA 322'!B2:C2</f>
        <v>254304003001-2022-00944-00</v>
      </c>
      <c r="C3" s="48"/>
    </row>
    <row r="4" spans="1:3" x14ac:dyDescent="0.35">
      <c r="A4" s="5" t="s">
        <v>2</v>
      </c>
      <c r="B4" s="48" t="str">
        <f>'AUTOS  NOTA 322'!B3:C3</f>
        <v>JUZGADO 01 CIVIL MUNICIPAL DE MADRID</v>
      </c>
      <c r="C4" s="48"/>
    </row>
    <row r="5" spans="1:3" x14ac:dyDescent="0.35">
      <c r="A5" s="5" t="s">
        <v>3</v>
      </c>
      <c r="B5" s="48" t="str">
        <f>'AUTOS  NOTA 322'!B4:C4</f>
        <v>MILCÍADES GALVIS MARTÍNEZ - JHON FREDY GALVIS MARTINEZ (VINCULADO) - ALLIANZ SEGUROS S.A. (VINCULADA) - COOPERATIVA MULTIACTIVA DE TRANSPORTADORES FLOTA LOS PUERTOS LTDA LOS PUERTOS LTDA. "COOPUERTOS" (VINCULADA)</v>
      </c>
      <c r="C5" s="48"/>
    </row>
    <row r="6" spans="1:3" ht="15" customHeight="1" x14ac:dyDescent="0.35">
      <c r="A6" s="5" t="s">
        <v>4</v>
      </c>
      <c r="B6" s="48" t="str">
        <f>'AUTOS  NOTA 322'!B5:C5</f>
        <v>LAUREANO AGUILERA BELTRAN</v>
      </c>
      <c r="C6" s="48"/>
    </row>
    <row r="7" spans="1:3" ht="15" customHeight="1" x14ac:dyDescent="0.35">
      <c r="A7" s="5" t="s">
        <v>5</v>
      </c>
      <c r="B7" s="48" t="str">
        <f>'AUTOS  NOTA 322'!B6:C6</f>
        <v>DEMANDA DIRECTA</v>
      </c>
      <c r="C7" s="48"/>
    </row>
    <row r="8" spans="1:3" ht="15" customHeight="1" x14ac:dyDescent="0.35">
      <c r="A8" s="30" t="s">
        <v>118</v>
      </c>
      <c r="B8" s="48" t="str">
        <f>'AUTOS  NOTA 322'!B7:C8</f>
        <v>N/A</v>
      </c>
      <c r="C8" s="48"/>
    </row>
    <row r="9" spans="1:3" ht="19" customHeight="1" x14ac:dyDescent="0.35">
      <c r="A9" s="5" t="s">
        <v>119</v>
      </c>
      <c r="B9" s="48"/>
      <c r="C9" s="48"/>
    </row>
    <row r="10" spans="1:3" x14ac:dyDescent="0.35">
      <c r="A10" s="7" t="s">
        <v>82</v>
      </c>
      <c r="B10" s="107">
        <f>'AUTOS NOTA 324'!B20:C20</f>
        <v>0</v>
      </c>
      <c r="C10" s="107"/>
    </row>
    <row r="11" spans="1:3" x14ac:dyDescent="0.35">
      <c r="A11" s="7" t="s">
        <v>138</v>
      </c>
      <c r="B11" s="108">
        <f>'AUTOS NOTA 324'!B39:C39</f>
        <v>16666</v>
      </c>
      <c r="C11" s="48"/>
    </row>
    <row r="12" spans="1:3" ht="29" x14ac:dyDescent="0.35">
      <c r="A12" s="7" t="s">
        <v>86</v>
      </c>
      <c r="B12" s="105"/>
      <c r="C12" s="106"/>
    </row>
    <row r="13" spans="1:3" ht="43.5" x14ac:dyDescent="0.35">
      <c r="A13" s="5" t="s">
        <v>87</v>
      </c>
      <c r="B13" s="48"/>
      <c r="C13" s="48"/>
    </row>
    <row r="14" spans="1:3" ht="43.5" x14ac:dyDescent="0.35">
      <c r="A14" s="5" t="s">
        <v>88</v>
      </c>
      <c r="B14" s="48"/>
      <c r="C14" s="48"/>
    </row>
    <row r="15" spans="1:3" x14ac:dyDescent="0.35">
      <c r="A15" s="5" t="s">
        <v>89</v>
      </c>
      <c r="B15" s="6"/>
      <c r="C15" s="6"/>
    </row>
    <row r="16" spans="1:3" x14ac:dyDescent="0.35">
      <c r="A16" s="7" t="s">
        <v>90</v>
      </c>
      <c r="B16" s="48"/>
      <c r="C16" s="48"/>
    </row>
    <row r="17" spans="1:3" x14ac:dyDescent="0.35">
      <c r="A17" s="6" t="s">
        <v>91</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53125" defaultRowHeight="14.5" x14ac:dyDescent="0.35"/>
  <cols>
    <col min="4" max="4" width="20.1796875" bestFit="1" customWidth="1"/>
    <col min="5" max="5" width="42.81640625" bestFit="1" customWidth="1"/>
    <col min="12" max="12" width="30.6328125" customWidth="1"/>
    <col min="13" max="13" width="16" customWidth="1"/>
  </cols>
  <sheetData>
    <row r="1" spans="1:15" x14ac:dyDescent="0.35">
      <c r="A1" s="9" t="s">
        <v>32</v>
      </c>
      <c r="B1" t="s">
        <v>35</v>
      </c>
      <c r="C1" s="9" t="s">
        <v>37</v>
      </c>
      <c r="D1" s="9" t="s">
        <v>92</v>
      </c>
      <c r="E1" s="3" t="s">
        <v>43</v>
      </c>
      <c r="F1" s="2" t="s">
        <v>75</v>
      </c>
      <c r="G1" s="4">
        <v>0</v>
      </c>
      <c r="H1" t="s">
        <v>13</v>
      </c>
      <c r="I1" t="s">
        <v>93</v>
      </c>
      <c r="K1" t="s">
        <v>120</v>
      </c>
      <c r="L1" s="29" t="s">
        <v>152</v>
      </c>
      <c r="M1" t="s">
        <v>94</v>
      </c>
      <c r="N1" t="s">
        <v>75</v>
      </c>
      <c r="O1" t="s">
        <v>142</v>
      </c>
    </row>
    <row r="2" spans="1:15" x14ac:dyDescent="0.35">
      <c r="A2" t="s">
        <v>94</v>
      </c>
      <c r="B2" t="s">
        <v>45</v>
      </c>
      <c r="C2" t="s">
        <v>95</v>
      </c>
      <c r="D2" s="2" t="s">
        <v>96</v>
      </c>
      <c r="E2" s="1" t="s">
        <v>97</v>
      </c>
      <c r="F2" s="2" t="s">
        <v>79</v>
      </c>
      <c r="G2" s="4">
        <v>0.7</v>
      </c>
      <c r="H2" t="s">
        <v>14</v>
      </c>
      <c r="I2" t="s">
        <v>98</v>
      </c>
      <c r="K2" t="s">
        <v>121</v>
      </c>
      <c r="L2" s="29" t="s">
        <v>122</v>
      </c>
      <c r="M2" t="s">
        <v>99</v>
      </c>
      <c r="N2" t="s">
        <v>77</v>
      </c>
      <c r="O2" t="s">
        <v>45</v>
      </c>
    </row>
    <row r="3" spans="1:15" x14ac:dyDescent="0.35">
      <c r="A3" t="s">
        <v>99</v>
      </c>
      <c r="C3" t="s">
        <v>100</v>
      </c>
      <c r="D3" s="2" t="s">
        <v>101</v>
      </c>
      <c r="E3" s="1" t="s">
        <v>102</v>
      </c>
      <c r="F3" s="2" t="s">
        <v>77</v>
      </c>
      <c r="G3" s="4">
        <v>0.3</v>
      </c>
      <c r="H3" t="s">
        <v>103</v>
      </c>
      <c r="I3" t="s">
        <v>104</v>
      </c>
      <c r="L3" s="29" t="s">
        <v>123</v>
      </c>
      <c r="M3" t="s">
        <v>105</v>
      </c>
      <c r="N3" t="s">
        <v>79</v>
      </c>
    </row>
    <row r="4" spans="1:15" x14ac:dyDescent="0.35">
      <c r="A4" t="s">
        <v>105</v>
      </c>
      <c r="C4" t="s">
        <v>38</v>
      </c>
      <c r="E4" s="1" t="s">
        <v>106</v>
      </c>
      <c r="H4" t="s">
        <v>107</v>
      </c>
      <c r="I4" t="s">
        <v>18</v>
      </c>
      <c r="L4" t="s">
        <v>124</v>
      </c>
    </row>
    <row r="5" spans="1:15" x14ac:dyDescent="0.35">
      <c r="A5" t="s">
        <v>108</v>
      </c>
      <c r="E5" s="1" t="s">
        <v>109</v>
      </c>
      <c r="H5" t="s">
        <v>110</v>
      </c>
      <c r="I5" t="s">
        <v>111</v>
      </c>
      <c r="L5" s="29" t="s">
        <v>125</v>
      </c>
    </row>
    <row r="6" spans="1:15" x14ac:dyDescent="0.35">
      <c r="E6" s="1" t="s">
        <v>112</v>
      </c>
      <c r="I6" t="s">
        <v>113</v>
      </c>
      <c r="L6" s="29" t="s">
        <v>153</v>
      </c>
    </row>
    <row r="7" spans="1:15" x14ac:dyDescent="0.35">
      <c r="E7" s="1" t="s">
        <v>114</v>
      </c>
      <c r="I7" t="s">
        <v>145</v>
      </c>
      <c r="L7" s="29" t="s">
        <v>126</v>
      </c>
    </row>
    <row r="8" spans="1:15" x14ac:dyDescent="0.35">
      <c r="E8" s="1" t="s">
        <v>115</v>
      </c>
      <c r="L8" s="29" t="s">
        <v>147</v>
      </c>
    </row>
    <row r="9" spans="1:15" x14ac:dyDescent="0.35">
      <c r="L9" s="29" t="s">
        <v>127</v>
      </c>
    </row>
    <row r="10" spans="1:15" x14ac:dyDescent="0.35">
      <c r="L10" s="29" t="s">
        <v>128</v>
      </c>
    </row>
    <row r="11" spans="1:15" x14ac:dyDescent="0.35">
      <c r="L11" s="29" t="s">
        <v>129</v>
      </c>
    </row>
    <row r="12" spans="1:15" x14ac:dyDescent="0.35">
      <c r="L12" s="29" t="s">
        <v>130</v>
      </c>
    </row>
    <row r="13" spans="1:15" x14ac:dyDescent="0.3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2024-02-27T15:50:44Z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