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ce02653\Desktop\LAUREANO AGUILERA\"/>
    </mc:Choice>
  </mc:AlternateContent>
  <xr:revisionPtr revIDLastSave="0" documentId="13_ncr:1_{0B96B784-E6C4-4713-9036-FD78D5788E07}" xr6:coauthVersionLast="47" xr6:coauthVersionMax="47" xr10:uidLastSave="{00000000-0000-0000-0000-000000000000}"/>
  <bookViews>
    <workbookView xWindow="-28920" yWindow="-120" windowWidth="29040" windowHeight="1572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<sst xmlns="http://schemas.openxmlformats.org/spreadsheetml/2006/main" count="237" uniqueCount="171">
  <si>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</si>
  <si>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</si>
  <si>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</si>
  <si>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</si>
  <si>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</si>
  <si>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</si>
  <si>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</si>
  <si>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</si>
  <si>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</si>
  <si>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</si>
  <si>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</si>
  <si>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</si>
  <si>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</si>
  <si>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</si>
  <si>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</si>
  <si>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</si>
  <si>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</si>
  <si>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</si>
  <si>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</si>
  <si>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</si>
  <si>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</si>
  <si>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</si>
  <si>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</si>
  <si>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</si>
  <si>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</si>
  <si>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</si>
  <si>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</si>
  <si>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</si>
  <si>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</si>
  <si>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</si>
  <si>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</si>
  <si>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</si>
  <si>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</si>
  <si>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</si>
  <si>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</si>
  <si>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</si>
  <si>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</si>
  <si>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</si>
  <si>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</si>
  <si>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</si>
  <si>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</si>
  <si>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</si>
  <si>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</si>
  <si>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</si>
  <si>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</si>
  <si>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</si>
  <si>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</si>
  <si>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</si>
  <si>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</si>
  <si>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</si>
  <si>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</si>
  <si>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</si>
  <si>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</si>
  <si>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</si>
  <si>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</si>
  <si>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</si>
  <si>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</si>
  <si>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</si>
  <si>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</si>
  <si>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</si>
  <si>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</si>
  <si>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</si>
  <si>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</si>
  <si>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</si>
  <si>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</si>
  <si>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</si>
  <si>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</si>
  <si>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</si>
  <si>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</si>
  <si>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</si>
  <si>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</si>
  <si>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</si>
  <si>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</si>
  <si>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</si>
  <si>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</si>
  <si>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</si>
  <si>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</si>
  <si>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</si>
  <si>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</si>
  <si>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</si>
  <si>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</si>
  <si>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</si>
  <si>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</si>
  <si>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</si>
  <si>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</si>
  <si>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</si>
  <si>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</si>
  <si>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</si>
  <si>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</si>
  <si>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</si>
  <si>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</si>
  <si>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</si>
  <si>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</si>
  <si>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</si>
  <si>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</si>
  <si>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</si>
  <si>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</si>
  <si>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</si>
  <si>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</si>
  <si>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</si>
  <si>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</si>
  <si>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</si>
  <si>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</si>
  <si>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</si>
  <si>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</si>
  <si>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</si>
  <si>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</si>
  <si>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</si>
  <si>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</si>
  <si>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</si>
  <si>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</si>
  <si>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</si>
  <si>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</si>
  <si>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</si>
  <si>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</si>
  <si>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</si>
  <si>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</si>
  <si>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</si>
  <si>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</si>
  <si>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</si>
  <si>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</si>
  <si>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</si>
  <si>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</si>
  <si>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</si>
  <si>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</si>
  <si>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</si>
  <si>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</si>
  <si>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</si>
  <si>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</si>
  <si>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</si>
  <si>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</si>
  <si>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</si>
  <si>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</si>
  <si>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</si>
  <si>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</si>
  <si>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</si>
  <si>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</si>
  <si>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</si>
  <si>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</si>
  <si>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</si>
  <si>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</si>
  <si>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</si>
  <si>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</si>
  <si>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</si>
  <si>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</si>
  <si>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</si>
  <si>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</si>
  <si>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</si>
  <si>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</si>
  <si>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</si>
  <si>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</si>
  <si>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</si>
  <si>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</si>
  <si>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</si>
  <si>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</si>
  <si>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</si>
  <si>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</si>
  <si>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JUZGADO 01 CIVIL MUNICIPAL DE MADRID</t>
  </si>
  <si>
    <r>
      <t>254304003001-</t>
    </r>
    <r>
      <rPr>
        <b/>
        <u/>
        <sz val="11"/>
        <color theme="1"/>
        <rFont val="Calibri"/>
        <family val="2"/>
        <scheme val="minor"/>
      </rPr>
      <t>2022-00944</t>
    </r>
    <r>
      <rPr>
        <sz val="11"/>
        <color theme="1"/>
        <rFont val="Calibri"/>
        <family val="2"/>
        <scheme val="minor"/>
      </rPr>
      <t>-00</t>
    </r>
  </si>
  <si>
    <t>LAUREANO AGUILERA BELTRÁN</t>
  </si>
  <si>
    <t>N/A</t>
  </si>
  <si>
    <t>WPT207</t>
  </si>
  <si>
    <t>DESCONOCIDO</t>
  </si>
  <si>
    <t>MILCÍADES GALVIS MARTÍNEZ - JHON FREDY GALVIS MARTINEZ (VINCULADO) - ALLIANZ SEGUROS S.A. (VINCULADA) - COOPERATIVA MULTIACTIVA DE TRANSPORTADORES FLOTA LOS PUERTOS LTDA LOS PUERTOS LTDA. "COOPUERTOS" (VINCULADA)</t>
  </si>
  <si>
    <t>1. El día 01 de febrero de 2019, se presentó un accidente de tránsito entre el vehículo de placas WPT207 (asegurado) el cual era conducido por el señor HERNÁN GARZÓN CELIS y el vehículo de placas THU960 conducido por el señor MILCIADES GALVIS MARTINEZ. Producto de ello, el vehículo asegurado sufrió diferentes daños materiales.
2. De acuerdo con la información que reposa en el IPAT, la hipótesis de accidente le fue imputada al conductor del vehículo de placas THU960, el cual fue codificado con la causal No. 138 “Falta de precaución por niebla, lluvia o humo - Conducir en estas circunstancias sin disminuir la velocidad y/o sin utilizar luces”.
3. Así las cosas y debido a la ausencia de respuesta del demandado para sufragar los gastos de las reparaciones, el asegurado presentó la respectiva solicitud ante ALLIANZ SEGUROS S.A., siendo esta última quien cubrió la reparación del vehículo.</t>
  </si>
  <si>
    <t>22029934-3968</t>
  </si>
  <si>
    <t>Desde las 00:00 horas del 14/12/2018 hasta las 24:00 horas del 13/12/2019</t>
  </si>
  <si>
    <t xml:space="preserve">
SEGUROS
COMERCIALES
BOLIVAR S.A</t>
  </si>
  <si>
    <t>pago por neto de allianz 70% 11.133.614 bajo el amparo de ppd</t>
  </si>
  <si>
    <t>LAUREANO AGUILERA BELTRAN</t>
  </si>
  <si>
    <t xml:space="preserve">SINIESTRO  76890555  LEGIS  APJ32238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</si>
</sst>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justify" vertical="top" wrapText="1"/>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7" sqref="B7:C7"/>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6" t="s">
        <v>0</v>
      </c>
      <c r="B1" s="56"/>
      <c r="C1" s="56"/>
    </row>
    <row r="2" spans="1:3" ht="14.5" customHeight="1" x14ac:dyDescent="0.35">
      <c r="A2" s="5" t="s">
        <v>1</v>
      </c>
      <c r="B2" s="59" t="s">
        <v>158</v>
      </c>
      <c r="C2" s="60"/>
    </row>
    <row r="3" spans="1:3" ht="14.5" customHeight="1" x14ac:dyDescent="0.35">
      <c r="A3" s="5" t="s">
        <v>2</v>
      </c>
      <c r="B3" s="61" t="s">
        <v>157</v>
      </c>
      <c r="C3" s="62"/>
    </row>
    <row r="4" spans="1:3" ht="14.5" customHeight="1" x14ac:dyDescent="0.35">
      <c r="A4" s="5" t="s">
        <v>3</v>
      </c>
      <c r="B4" s="61" t="s">
        <v>163</v>
      </c>
      <c r="C4" s="62"/>
    </row>
    <row r="5" spans="1:3" ht="14.5" customHeight="1" x14ac:dyDescent="0.35">
      <c r="A5" s="5" t="s">
        <v>4</v>
      </c>
      <c r="B5" s="61" t="s">
        <v>169</v>
      </c>
      <c r="C5" s="62"/>
    </row>
    <row r="6" spans="1:3" ht="14.5" customHeight="1" x14ac:dyDescent="0.35">
      <c r="A6" s="5" t="s">
        <v>5</v>
      </c>
      <c r="B6" s="51" t="s">
        <v>122</v>
      </c>
      <c r="C6" s="51"/>
    </row>
    <row r="7" spans="1:3" ht="14.5" customHeight="1" x14ac:dyDescent="0.35">
      <c r="A7" s="45" t="s">
        <v>6</v>
      </c>
      <c r="B7" s="57" t="s">
        <v>128</v>
      </c>
      <c r="C7" s="58"/>
    </row>
    <row r="8" spans="1:3" ht="14.5" customHeight="1" x14ac:dyDescent="0.35">
      <c r="A8" s="27" t="s">
        <v>138</v>
      </c>
      <c r="B8" s="51" t="s">
        <v>160</v>
      </c>
      <c r="C8" s="51"/>
    </row>
    <row r="9" spans="1:3" ht="14.5" customHeight="1" x14ac:dyDescent="0.35">
      <c r="A9" s="27" t="s">
        <v>132</v>
      </c>
      <c r="B9" s="51" t="s">
        <v>160</v>
      </c>
      <c r="C9" s="51"/>
    </row>
    <row r="10" spans="1:3" ht="14.5" customHeight="1" x14ac:dyDescent="0.35">
      <c r="A10" s="27" t="s">
        <v>7</v>
      </c>
      <c r="B10" s="51" t="s">
        <v>160</v>
      </c>
      <c r="C10" s="51"/>
    </row>
    <row r="11" spans="1:3" ht="14.5" customHeight="1" x14ac:dyDescent="0.35">
      <c r="A11" s="28" t="s">
        <v>8</v>
      </c>
      <c r="B11" s="51" t="s">
        <v>160</v>
      </c>
      <c r="C11" s="51"/>
    </row>
    <row r="12" spans="1:3" ht="14.5" customHeight="1" x14ac:dyDescent="0.35">
      <c r="A12" s="5" t="s">
        <v>9</v>
      </c>
      <c r="B12" s="51" t="s">
        <v>160</v>
      </c>
      <c r="C12" s="51"/>
    </row>
    <row r="13" spans="1:3" ht="14.5" customHeight="1" x14ac:dyDescent="0.35">
      <c r="A13" s="5" t="s">
        <v>10</v>
      </c>
      <c r="B13" s="51" t="s">
        <v>160</v>
      </c>
      <c r="C13" s="51"/>
    </row>
    <row r="14" spans="1:3" ht="14.5" customHeight="1" x14ac:dyDescent="0.35">
      <c r="A14" s="5" t="s">
        <v>11</v>
      </c>
      <c r="B14" s="51" t="s">
        <v>160</v>
      </c>
      <c r="C14" s="51"/>
    </row>
    <row r="15" spans="1:3" ht="14.5" customHeight="1" x14ac:dyDescent="0.35">
      <c r="A15" s="5" t="s">
        <v>145</v>
      </c>
      <c r="B15" s="51" t="s">
        <v>160</v>
      </c>
      <c r="C15" s="51"/>
    </row>
    <row r="16" spans="1:3" ht="14.5" customHeight="1" x14ac:dyDescent="0.35">
      <c r="A16" s="5" t="s">
        <v>12</v>
      </c>
      <c r="B16" s="51" t="s">
        <v>160</v>
      </c>
      <c r="C16" s="51"/>
    </row>
    <row r="17" spans="1:3" ht="14.5" customHeight="1" x14ac:dyDescent="0.35">
      <c r="A17" s="5" t="s">
        <v>13</v>
      </c>
      <c r="B17" s="51" t="s">
        <v>160</v>
      </c>
      <c r="C17" s="51"/>
    </row>
    <row r="18" spans="1:3" ht="14.5" customHeight="1" x14ac:dyDescent="0.35">
      <c r="A18" s="5" t="s">
        <v>15</v>
      </c>
      <c r="B18" s="51" t="s">
        <v>160</v>
      </c>
      <c r="C18" s="51"/>
    </row>
    <row r="19" spans="1:3" ht="14.5" customHeight="1" x14ac:dyDescent="0.35">
      <c r="A19" s="5" t="s">
        <v>16</v>
      </c>
      <c r="B19" s="51" t="s">
        <v>160</v>
      </c>
      <c r="C19" s="51"/>
    </row>
    <row r="20" spans="1:3" ht="14.5" customHeight="1" x14ac:dyDescent="0.35">
      <c r="A20" s="5" t="s">
        <v>133</v>
      </c>
      <c r="B20" s="51" t="s">
        <v>160</v>
      </c>
      <c r="C20" s="51"/>
    </row>
    <row r="21" spans="1:3" ht="14.5" customHeight="1" x14ac:dyDescent="0.35">
      <c r="A21" s="5" t="s">
        <v>17</v>
      </c>
      <c r="B21" s="51" t="s">
        <v>160</v>
      </c>
      <c r="C21" s="51"/>
    </row>
    <row r="22" spans="1:3" ht="14.5" customHeight="1" x14ac:dyDescent="0.35">
      <c r="A22" s="44" t="s">
        <v>19</v>
      </c>
      <c r="B22" s="49">
        <v>43497</v>
      </c>
      <c r="C22" s="50"/>
    </row>
    <row r="23" spans="1:3" ht="14.5" customHeight="1" x14ac:dyDescent="0.35">
      <c r="A23" s="27" t="s">
        <v>20</v>
      </c>
      <c r="B23" s="48">
        <v>43979</v>
      </c>
      <c r="C23" s="48"/>
    </row>
    <row r="24" spans="1:3" ht="14.5" customHeight="1" x14ac:dyDescent="0.35">
      <c r="A24" s="27" t="s">
        <v>21</v>
      </c>
      <c r="B24" s="48">
        <v>44054</v>
      </c>
      <c r="C24" s="48"/>
    </row>
    <row r="25" spans="1:3" x14ac:dyDescent="0.35">
      <c r="A25" s="63" t="s">
        <v>147</v>
      </c>
      <c r="B25" s="46" t="s">
        <v>164</v>
      </c>
      <c r="C25" s="47"/>
    </row>
    <row r="26" spans="1:3" x14ac:dyDescent="0.35">
      <c r="A26" s="63"/>
      <c r="B26" s="47"/>
      <c r="C26" s="47"/>
    </row>
    <row r="27" spans="1:3" ht="100.5" customHeight="1" x14ac:dyDescent="0.35">
      <c r="A27" s="63"/>
      <c r="B27" s="47"/>
      <c r="C27" s="47"/>
    </row>
    <row r="28" spans="1:3" x14ac:dyDescent="0.35">
      <c r="A28" s="27" t="s">
        <v>23</v>
      </c>
      <c r="B28" s="47" t="s">
        <v>159</v>
      </c>
      <c r="C28" s="47"/>
    </row>
    <row r="29" spans="1:3" x14ac:dyDescent="0.35">
      <c r="A29" s="27" t="s">
        <v>24</v>
      </c>
      <c r="B29" s="53">
        <v>19322981</v>
      </c>
      <c r="C29" s="47"/>
    </row>
    <row r="30" spans="1:3" x14ac:dyDescent="0.35">
      <c r="A30" s="27" t="s">
        <v>25</v>
      </c>
      <c r="B30" s="47" t="s">
        <v>161</v>
      </c>
      <c r="C30" s="47"/>
    </row>
    <row r="31" spans="1:3" x14ac:dyDescent="0.35">
      <c r="A31" s="27" t="s">
        <v>134</v>
      </c>
      <c r="B31" s="47" t="s">
        <v>162</v>
      </c>
      <c r="C31" s="47"/>
    </row>
    <row r="32" spans="1:3" x14ac:dyDescent="0.35">
      <c r="A32" s="27" t="s">
        <v>26</v>
      </c>
      <c r="B32" s="54">
        <v>45334</v>
      </c>
      <c r="C32" s="55"/>
    </row>
    <row r="33" spans="1:3" x14ac:dyDescent="0.35">
      <c r="A33" s="5" t="s">
        <v>27</v>
      </c>
      <c r="B33" s="52">
        <v>45329</v>
      </c>
      <c r="C33" s="52"/>
    </row>
    <row r="34" spans="1:3" ht="43.5" x14ac:dyDescent="0.35">
      <c r="A34" s="5" t="s">
        <v>135</v>
      </c>
      <c r="B34" s="52">
        <v>45345</v>
      </c>
      <c r="C34" s="51"/>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13" sqref="B13:C13"/>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4" t="s">
        <v>28</v>
      </c>
      <c r="B1" s="64"/>
      <c r="C1" s="64"/>
    </row>
    <row r="2" spans="1:3" ht="15.75" customHeight="1" x14ac:dyDescent="0.35">
      <c r="A2" s="20" t="s">
        <v>29</v>
      </c>
      <c r="B2" s="66" t="s">
        <v>170</v>
      </c>
      <c r="C2" s="67"/>
    </row>
    <row r="3" spans="1:3" s="2" customFormat="1" x14ac:dyDescent="0.35">
      <c r="A3" s="5" t="s">
        <v>1</v>
      </c>
      <c r="B3" s="51" t="str">
        <f>'AUTOS  NOTA 322'!B2:C2</f>
        <v>254304003001-2022-00944-00</v>
      </c>
      <c r="C3" s="51"/>
    </row>
    <row r="4" spans="1:3" s="2" customFormat="1" x14ac:dyDescent="0.35">
      <c r="A4" s="5" t="s">
        <v>2</v>
      </c>
      <c r="B4" s="51" t="str">
        <f>'AUTOS  NOTA 322'!B3:C3</f>
        <v>JUZGADO 01 CIVIL MUNICIPAL DE MADRID</v>
      </c>
      <c r="C4" s="51"/>
    </row>
    <row r="5" spans="1:3" s="2" customFormat="1" x14ac:dyDescent="0.35">
      <c r="A5" s="5" t="s">
        <v>3</v>
      </c>
      <c r="B5" s="51" t="str">
        <f>'AUTOS  NOTA 322'!B4:C4</f>
        <v>MILCÍADES GALVIS MARTÍNEZ - JHON FREDY GALVIS MARTINEZ (VINCULADO) - ALLIANZ SEGUROS S.A. (VINCULADA) - COOPERATIVA MULTIACTIVA DE TRANSPORTADORES FLOTA LOS PUERTOS LTDA LOS PUERTOS LTDA. "COOPUERTOS" (VINCULADA)</v>
      </c>
      <c r="C5" s="51"/>
    </row>
    <row r="6" spans="1:3" s="2" customFormat="1" x14ac:dyDescent="0.35">
      <c r="A6" s="5" t="s">
        <v>4</v>
      </c>
      <c r="B6" s="51" t="str">
        <f>'AUTOS  NOTA 322'!B5:C5</f>
        <v>LAUREANO AGUILERA BELTRAN</v>
      </c>
      <c r="C6" s="51"/>
    </row>
    <row r="7" spans="1:3" s="2" customFormat="1" x14ac:dyDescent="0.35">
      <c r="A7" s="5" t="s">
        <v>5</v>
      </c>
      <c r="B7" s="51" t="str">
        <f>'AUTOS  NOTA 322'!B6:C6</f>
        <v>DEMANDA DIRECTA</v>
      </c>
      <c r="C7" s="51"/>
    </row>
    <row r="8" spans="1:3" s="2" customFormat="1" x14ac:dyDescent="0.35">
      <c r="A8" s="30" t="s">
        <v>119</v>
      </c>
      <c r="B8" s="51" t="str">
        <f>'AUTOS  NOTA 322'!B7:C8</f>
        <v>N/A</v>
      </c>
      <c r="C8" s="51"/>
    </row>
    <row r="9" spans="1:3" x14ac:dyDescent="0.35">
      <c r="A9" s="20" t="s">
        <v>30</v>
      </c>
      <c r="B9" s="51" t="s">
        <v>165</v>
      </c>
      <c r="C9" s="51"/>
    </row>
    <row r="10" spans="1:3" x14ac:dyDescent="0.35">
      <c r="A10" s="20" t="s">
        <v>22</v>
      </c>
      <c r="B10" s="51" t="s">
        <v>128</v>
      </c>
      <c r="C10" s="51"/>
    </row>
    <row r="11" spans="1:3" x14ac:dyDescent="0.35">
      <c r="A11" s="20" t="s">
        <v>31</v>
      </c>
      <c r="B11" s="80">
        <v>124600000</v>
      </c>
      <c r="C11" s="81"/>
    </row>
    <row r="12" spans="1:3" x14ac:dyDescent="0.35">
      <c r="A12" s="20" t="s">
        <v>137</v>
      </c>
      <c r="B12" s="80">
        <v>4300000</v>
      </c>
      <c r="C12" s="81"/>
    </row>
    <row r="13" spans="1:3" x14ac:dyDescent="0.35">
      <c r="A13" s="20" t="s">
        <v>32</v>
      </c>
      <c r="B13" s="61" t="s">
        <v>94</v>
      </c>
      <c r="C13" s="62"/>
    </row>
    <row r="14" spans="1:3" x14ac:dyDescent="0.35">
      <c r="A14" s="20" t="s">
        <v>33</v>
      </c>
      <c r="B14" s="65" t="s">
        <v>166</v>
      </c>
      <c r="C14" s="51"/>
    </row>
    <row r="15" spans="1:3" x14ac:dyDescent="0.35">
      <c r="A15" s="20" t="s">
        <v>34</v>
      </c>
      <c r="B15" s="51" t="s">
        <v>35</v>
      </c>
      <c r="C15" s="51"/>
    </row>
    <row r="16" spans="1:3" x14ac:dyDescent="0.35">
      <c r="A16" s="20" t="s">
        <v>36</v>
      </c>
      <c r="B16" s="51" t="s">
        <v>35</v>
      </c>
      <c r="C16" s="51"/>
    </row>
    <row r="17" spans="1:3" x14ac:dyDescent="0.35">
      <c r="A17" s="82" t="s">
        <v>37</v>
      </c>
      <c r="B17" s="51" t="s">
        <v>95</v>
      </c>
      <c r="C17" s="51"/>
    </row>
    <row r="18" spans="1:3" x14ac:dyDescent="0.35">
      <c r="A18" s="83"/>
      <c r="B18" s="10" t="s">
        <v>39</v>
      </c>
      <c r="C18" s="10" t="s">
        <v>40</v>
      </c>
    </row>
    <row r="19" spans="1:3" x14ac:dyDescent="0.35">
      <c r="A19" s="83"/>
      <c r="B19" s="6" t="s">
        <v>144</v>
      </c>
      <c r="C19" s="6">
        <v>70</v>
      </c>
    </row>
    <row r="20" spans="1:3" ht="58" x14ac:dyDescent="0.35">
      <c r="A20" s="83"/>
      <c r="B20" s="43" t="s">
        <v>167</v>
      </c>
      <c r="C20" s="6">
        <v>30</v>
      </c>
    </row>
    <row r="21" spans="1:3" x14ac:dyDescent="0.35">
      <c r="A21" s="84"/>
      <c r="B21" s="6"/>
      <c r="C21" s="6"/>
    </row>
    <row r="22" spans="1:3" x14ac:dyDescent="0.35">
      <c r="A22" s="20" t="s">
        <v>41</v>
      </c>
      <c r="B22" s="51"/>
      <c r="C22" s="51"/>
    </row>
    <row r="23" spans="1:3" x14ac:dyDescent="0.35">
      <c r="A23" s="20" t="s">
        <v>42</v>
      </c>
      <c r="B23" s="66"/>
      <c r="C23" s="67"/>
    </row>
    <row r="24" spans="1:3" x14ac:dyDescent="0.35">
      <c r="A24" s="20" t="s">
        <v>43</v>
      </c>
      <c r="B24" s="51"/>
      <c r="C24" s="51"/>
    </row>
    <row r="25" spans="1:3" x14ac:dyDescent="0.35">
      <c r="A25" s="20" t="s">
        <v>44</v>
      </c>
      <c r="B25" s="51" t="s">
        <v>35</v>
      </c>
      <c r="C25" s="51"/>
    </row>
    <row r="26" spans="1:3" x14ac:dyDescent="0.35">
      <c r="A26" s="20" t="s">
        <v>46</v>
      </c>
      <c r="B26" s="51" t="s">
        <v>168</v>
      </c>
      <c r="C26" s="51"/>
    </row>
    <row r="27" spans="1:3" x14ac:dyDescent="0.35">
      <c r="A27" s="19" t="s">
        <v>47</v>
      </c>
      <c r="B27" s="51"/>
      <c r="C27" s="51"/>
    </row>
    <row r="28" spans="1:3" x14ac:dyDescent="0.35">
      <c r="A28" s="68" t="s">
        <v>48</v>
      </c>
      <c r="B28" s="68"/>
      <c r="C28" s="68"/>
    </row>
    <row r="29" spans="1:3" x14ac:dyDescent="0.35">
      <c r="A29" s="78" t="s">
        <v>49</v>
      </c>
      <c r="B29" s="79"/>
      <c r="C29" s="11"/>
    </row>
    <row r="30" spans="1:3" x14ac:dyDescent="0.35">
      <c r="A30" s="78" t="s">
        <v>50</v>
      </c>
      <c r="B30" s="79"/>
      <c r="C30" s="11"/>
    </row>
    <row r="31" spans="1:3" x14ac:dyDescent="0.35">
      <c r="A31" s="78" t="s">
        <v>51</v>
      </c>
      <c r="B31" s="79"/>
      <c r="C31" s="12"/>
    </row>
    <row r="32" spans="1:3" x14ac:dyDescent="0.35">
      <c r="A32" s="78" t="s">
        <v>52</v>
      </c>
      <c r="B32" s="79"/>
      <c r="C32" s="11"/>
    </row>
    <row r="33" spans="1:3" x14ac:dyDescent="0.35">
      <c r="A33" s="78" t="s">
        <v>53</v>
      </c>
      <c r="B33" s="79"/>
      <c r="C33" s="11"/>
    </row>
    <row r="34" spans="1:3" x14ac:dyDescent="0.35">
      <c r="A34" s="78" t="s">
        <v>54</v>
      </c>
      <c r="B34" s="79"/>
      <c r="C34" s="13"/>
    </row>
    <row r="35" spans="1:3" x14ac:dyDescent="0.35">
      <c r="A35" s="69" t="s">
        <v>55</v>
      </c>
      <c r="B35" s="70"/>
      <c r="C35" s="14"/>
    </row>
    <row r="36" spans="1:3" x14ac:dyDescent="0.35">
      <c r="A36" s="69" t="s">
        <v>56</v>
      </c>
      <c r="B36" s="70"/>
      <c r="C36" s="15"/>
    </row>
    <row r="37" spans="1:3" x14ac:dyDescent="0.35">
      <c r="A37" s="71" t="s">
        <v>57</v>
      </c>
      <c r="B37" s="72"/>
      <c r="C37" s="15"/>
    </row>
    <row r="38" spans="1:3" x14ac:dyDescent="0.35">
      <c r="A38" s="73"/>
      <c r="B38" s="74"/>
      <c r="C38" s="15"/>
    </row>
    <row r="39" spans="1:3" x14ac:dyDescent="0.35">
      <c r="A39" s="75"/>
      <c r="B39" s="76"/>
      <c r="C39" s="15"/>
    </row>
    <row r="40" spans="1:3" x14ac:dyDescent="0.35">
      <c r="A40" s="77" t="s">
        <v>58</v>
      </c>
      <c r="B40" s="77"/>
      <c r="C40" s="77"/>
    </row>
    <row r="41" spans="1:3" x14ac:dyDescent="0.35">
      <c r="A41" s="17" t="s">
        <v>59</v>
      </c>
      <c r="B41" s="18"/>
      <c r="C41" s="15"/>
    </row>
    <row r="42" spans="1:3" x14ac:dyDescent="0.35">
      <c r="A42" s="69" t="s">
        <v>60</v>
      </c>
      <c r="B42" s="70"/>
      <c r="C42" s="15"/>
    </row>
    <row r="43" spans="1:3" x14ac:dyDescent="0.35">
      <c r="A43" s="69" t="s">
        <v>61</v>
      </c>
      <c r="B43" s="70"/>
      <c r="C43" s="15"/>
    </row>
    <row r="44" spans="1:3" x14ac:dyDescent="0.35">
      <c r="A44" s="17" t="s">
        <v>62</v>
      </c>
      <c r="B44" s="18"/>
      <c r="C44" s="15"/>
    </row>
    <row r="45" spans="1:3" x14ac:dyDescent="0.35">
      <c r="A45" s="17" t="s">
        <v>63</v>
      </c>
      <c r="B45" s="18"/>
      <c r="C45" s="15"/>
    </row>
    <row r="46" spans="1:3" x14ac:dyDescent="0.35">
      <c r="A46" s="69" t="s">
        <v>64</v>
      </c>
      <c r="B46" s="70"/>
      <c r="C46" s="15"/>
    </row>
    <row r="47" spans="1:3" x14ac:dyDescent="0.35">
      <c r="A47" s="17" t="s">
        <v>65</v>
      </c>
      <c r="B47" s="16"/>
      <c r="C47" s="15"/>
    </row>
    <row r="48" spans="1:3" x14ac:dyDescent="0.35">
      <c r="A48" s="69" t="s">
        <v>66</v>
      </c>
      <c r="B48" s="70"/>
      <c r="C48" s="15"/>
    </row>
    <row r="49" spans="1:3" x14ac:dyDescent="0.35">
      <c r="A49" s="69" t="s">
        <v>67</v>
      </c>
      <c r="B49" s="70"/>
      <c r="C49" s="15"/>
    </row>
    <row r="50" spans="1:3" x14ac:dyDescent="0.35">
      <c r="A50" s="69" t="s">
        <v>57</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64" t="s">
        <v>68</v>
      </c>
      <c r="B1" s="64"/>
      <c r="C1" s="64"/>
    </row>
    <row r="2" spans="1:9" ht="15" customHeight="1" x14ac:dyDescent="0.35">
      <c r="A2" s="34" t="s">
        <v>29</v>
      </c>
      <c r="B2" s="89" t="str">
        <f>'AUTOS NOTA 321'!B2:C2</f>
        <v xml:space="preserve">SINIESTRO  76890555  LEGIS  APJ32238 </v>
      </c>
      <c r="C2" s="90"/>
    </row>
    <row r="3" spans="1:9" x14ac:dyDescent="0.35">
      <c r="A3" s="35" t="s">
        <v>1</v>
      </c>
      <c r="B3" s="93" t="str">
        <f>'AUTOS  NOTA 322'!B2:C2</f>
        <v>254304003001-2022-00944-00</v>
      </c>
      <c r="C3" s="93"/>
    </row>
    <row r="4" spans="1:9" x14ac:dyDescent="0.35">
      <c r="A4" s="35" t="s">
        <v>2</v>
      </c>
      <c r="B4" s="93" t="str">
        <f>'AUTOS  NOTA 322'!B3:C3</f>
        <v>JUZGADO 01 CIVIL MUNICIPAL DE MADRID</v>
      </c>
      <c r="C4" s="93"/>
    </row>
    <row r="5" spans="1:9" x14ac:dyDescent="0.35">
      <c r="A5" s="35" t="s">
        <v>3</v>
      </c>
      <c r="B5" s="93" t="str">
        <f>'AUTOS  NOTA 322'!B4:C4</f>
        <v>MILCÍADES GALVIS MARTÍNEZ - JHON FREDY GALVIS MARTINEZ (VINCULADO) - ALLIANZ SEGUROS S.A. (VINCULADA) - COOPERATIVA MULTIACTIVA DE TRANSPORTADORES FLOTA LOS PUERTOS LTDA LOS PUERTOS LTDA. "COOPUERTOS" (VINCULADA)</v>
      </c>
      <c r="C5" s="93"/>
    </row>
    <row r="6" spans="1:9" ht="15" customHeight="1" x14ac:dyDescent="0.35">
      <c r="A6" s="35" t="s">
        <v>4</v>
      </c>
      <c r="B6" s="93" t="str">
        <f>'AUTOS  NOTA 322'!B5:C5</f>
        <v>LAUREANO AGUILERA BELTRAN</v>
      </c>
      <c r="C6" s="93"/>
    </row>
    <row r="7" spans="1:9" x14ac:dyDescent="0.35">
      <c r="A7" s="35" t="s">
        <v>5</v>
      </c>
      <c r="B7" s="93" t="str">
        <f>'AUTOS  NOTA 322'!B6:C6</f>
        <v>DEMANDA DIRECTA</v>
      </c>
      <c r="C7" s="93"/>
    </row>
    <row r="8" spans="1:9" x14ac:dyDescent="0.35">
      <c r="A8" s="37" t="s">
        <v>119</v>
      </c>
      <c r="B8" s="93" t="str">
        <f>'AUTOS  NOTA 322'!B7:C8</f>
        <v>N/A</v>
      </c>
      <c r="C8" s="93"/>
    </row>
    <row r="9" spans="1:9" ht="29" x14ac:dyDescent="0.35">
      <c r="A9" s="35" t="s">
        <v>69</v>
      </c>
      <c r="B9" s="87">
        <f>SUM(C11,C12,C14,C15,C17)</f>
        <v>0</v>
      </c>
      <c r="C9" s="88"/>
    </row>
    <row r="10" spans="1:9" x14ac:dyDescent="0.35">
      <c r="A10" s="94" t="s">
        <v>70</v>
      </c>
      <c r="B10" s="91" t="s">
        <v>71</v>
      </c>
      <c r="C10" s="92"/>
    </row>
    <row r="11" spans="1:9" x14ac:dyDescent="0.35">
      <c r="A11" s="94"/>
      <c r="B11" s="36" t="s">
        <v>72</v>
      </c>
      <c r="C11" s="31"/>
    </row>
    <row r="12" spans="1:9" x14ac:dyDescent="0.35">
      <c r="A12" s="94"/>
      <c r="B12" s="36" t="s">
        <v>73</v>
      </c>
      <c r="C12" s="31"/>
    </row>
    <row r="13" spans="1:9" x14ac:dyDescent="0.35">
      <c r="A13" s="94"/>
      <c r="B13" s="91"/>
      <c r="C13" s="92"/>
    </row>
    <row r="14" spans="1:9" x14ac:dyDescent="0.35">
      <c r="A14" s="94"/>
      <c r="B14" s="36" t="s">
        <v>116</v>
      </c>
      <c r="C14" s="39"/>
    </row>
    <row r="15" spans="1:9" x14ac:dyDescent="0.35">
      <c r="A15" s="94"/>
      <c r="B15" s="36" t="s">
        <v>117</v>
      </c>
      <c r="C15" s="39"/>
      <c r="E15" t="s">
        <v>75</v>
      </c>
      <c r="F15" s="22">
        <v>0.7</v>
      </c>
    </row>
    <row r="16" spans="1:9" x14ac:dyDescent="0.35">
      <c r="A16" s="94"/>
      <c r="B16" s="91" t="s">
        <v>76</v>
      </c>
      <c r="C16" s="92"/>
      <c r="E16" t="s">
        <v>77</v>
      </c>
      <c r="F16" s="23">
        <v>0.3</v>
      </c>
      <c r="I16" s="25"/>
    </row>
    <row r="17" spans="1:9" x14ac:dyDescent="0.35">
      <c r="A17" s="94"/>
      <c r="B17" s="36"/>
      <c r="C17" s="40"/>
      <c r="F17" s="26"/>
      <c r="I17" s="25"/>
    </row>
    <row r="18" spans="1:9" ht="23.25" customHeight="1" x14ac:dyDescent="0.35">
      <c r="A18" s="38" t="s">
        <v>78</v>
      </c>
      <c r="B18" s="89" t="s">
        <v>75</v>
      </c>
      <c r="C18" s="90"/>
    </row>
    <row r="19" spans="1:9" ht="58" x14ac:dyDescent="0.35">
      <c r="A19" s="35" t="s">
        <v>80</v>
      </c>
      <c r="B19" s="101"/>
      <c r="C19" s="102"/>
    </row>
    <row r="20" spans="1:9" ht="15" customHeight="1" x14ac:dyDescent="0.35">
      <c r="A20" s="21" t="s">
        <v>81</v>
      </c>
      <c r="B20" s="98">
        <f>((C22+C23+C25+C26+C30+C28+C32+C34+C29+C33)-C37)*C36*C38</f>
        <v>0</v>
      </c>
      <c r="C20" s="98"/>
    </row>
    <row r="21" spans="1:9" x14ac:dyDescent="0.35">
      <c r="A21" s="7" t="s">
        <v>82</v>
      </c>
      <c r="B21" s="103" t="s">
        <v>71</v>
      </c>
      <c r="C21" s="104"/>
    </row>
    <row r="22" spans="1:9" x14ac:dyDescent="0.35">
      <c r="A22" s="85"/>
      <c r="B22" s="36" t="s">
        <v>72</v>
      </c>
      <c r="C22" s="31">
        <v>0</v>
      </c>
    </row>
    <row r="23" spans="1:9" x14ac:dyDescent="0.35">
      <c r="A23" s="86"/>
      <c r="B23" s="36" t="s">
        <v>73</v>
      </c>
      <c r="C23" s="31">
        <v>0</v>
      </c>
    </row>
    <row r="24" spans="1:9" x14ac:dyDescent="0.35">
      <c r="A24" s="86"/>
      <c r="B24" s="91" t="s">
        <v>74</v>
      </c>
      <c r="C24" s="92"/>
    </row>
    <row r="25" spans="1:9" x14ac:dyDescent="0.35">
      <c r="A25" s="86"/>
      <c r="B25" s="36" t="s">
        <v>116</v>
      </c>
      <c r="C25" s="31">
        <v>0</v>
      </c>
    </row>
    <row r="26" spans="1:9" ht="29" customHeight="1" x14ac:dyDescent="0.35">
      <c r="A26" s="86"/>
      <c r="B26" s="36" t="s">
        <v>118</v>
      </c>
      <c r="C26" s="31">
        <v>0</v>
      </c>
    </row>
    <row r="27" spans="1:9" x14ac:dyDescent="0.35">
      <c r="A27" s="86"/>
      <c r="B27" s="91" t="s">
        <v>148</v>
      </c>
      <c r="C27" s="92"/>
    </row>
    <row r="28" spans="1:9" x14ac:dyDescent="0.35">
      <c r="A28" s="86"/>
      <c r="B28" s="36" t="s">
        <v>156</v>
      </c>
      <c r="C28" s="31">
        <v>0</v>
      </c>
    </row>
    <row r="29" spans="1:9" x14ac:dyDescent="0.35">
      <c r="A29" s="86"/>
      <c r="B29" s="36" t="s">
        <v>72</v>
      </c>
      <c r="C29" s="31">
        <v>0</v>
      </c>
    </row>
    <row r="30" spans="1:9" x14ac:dyDescent="0.35">
      <c r="A30" s="86"/>
      <c r="B30" s="36" t="s">
        <v>73</v>
      </c>
      <c r="C30" s="31">
        <v>0</v>
      </c>
    </row>
    <row r="31" spans="1:9" x14ac:dyDescent="0.35">
      <c r="A31" s="86"/>
      <c r="B31" s="91" t="s">
        <v>149</v>
      </c>
      <c r="C31" s="92"/>
    </row>
    <row r="32" spans="1:9" x14ac:dyDescent="0.35">
      <c r="A32" s="86"/>
      <c r="B32" s="36"/>
      <c r="C32" s="31"/>
    </row>
    <row r="33" spans="1:3" x14ac:dyDescent="0.35">
      <c r="A33" s="86"/>
      <c r="B33" s="36" t="s">
        <v>72</v>
      </c>
      <c r="C33" s="31">
        <v>0</v>
      </c>
    </row>
    <row r="34" spans="1:3" x14ac:dyDescent="0.35">
      <c r="A34" s="86"/>
      <c r="B34" s="36" t="s">
        <v>73</v>
      </c>
      <c r="C34" s="31">
        <v>0</v>
      </c>
    </row>
    <row r="35" spans="1:3" x14ac:dyDescent="0.35">
      <c r="A35" s="86"/>
      <c r="B35" s="91" t="s">
        <v>136</v>
      </c>
      <c r="C35" s="92"/>
    </row>
    <row r="36" spans="1:3" x14ac:dyDescent="0.35">
      <c r="A36" s="86"/>
      <c r="B36" s="36" t="s">
        <v>152</v>
      </c>
      <c r="C36" s="32">
        <v>1</v>
      </c>
    </row>
    <row r="37" spans="1:3" x14ac:dyDescent="0.35">
      <c r="A37" s="86"/>
      <c r="B37" s="36" t="s">
        <v>137</v>
      </c>
      <c r="C37" s="33">
        <v>0</v>
      </c>
    </row>
    <row r="38" spans="1:3" x14ac:dyDescent="0.35">
      <c r="A38" s="86"/>
      <c r="B38" s="36" t="s">
        <v>155</v>
      </c>
      <c r="C38" s="32">
        <v>1</v>
      </c>
    </row>
    <row r="39" spans="1:3" x14ac:dyDescent="0.35">
      <c r="A39" s="24" t="s">
        <v>83</v>
      </c>
      <c r="B39" s="98">
        <f>IFERROR(B20*(VLOOKUP(B18,E15:F17,2,0)),16666)</f>
        <v>0</v>
      </c>
      <c r="C39" s="98"/>
    </row>
    <row r="40" spans="1:3" ht="93" customHeight="1" x14ac:dyDescent="0.35">
      <c r="A40" s="35" t="s">
        <v>150</v>
      </c>
      <c r="B40" s="99"/>
      <c r="C40" s="100"/>
    </row>
    <row r="41" spans="1:3" ht="211.5" customHeight="1" x14ac:dyDescent="0.35">
      <c r="A41" s="35" t="s">
        <v>84</v>
      </c>
      <c r="B41" s="96"/>
      <c r="C41" s="97"/>
    </row>
    <row r="42" spans="1:3" ht="26" customHeight="1" x14ac:dyDescent="0.35">
      <c r="A42" s="42" t="s">
        <v>141</v>
      </c>
      <c r="B42" s="42"/>
      <c r="C42" s="42"/>
    </row>
    <row r="43" spans="1:3" x14ac:dyDescent="0.35">
      <c r="A43" s="41" t="s">
        <v>142</v>
      </c>
      <c r="B43" s="95"/>
      <c r="C43" s="95"/>
    </row>
    <row r="44" spans="1:3" ht="41" customHeight="1" x14ac:dyDescent="0.35">
      <c r="A44" s="41" t="s">
        <v>140</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4" t="s">
        <v>85</v>
      </c>
      <c r="B1" s="64"/>
      <c r="C1" s="64"/>
    </row>
    <row r="2" spans="1:3" x14ac:dyDescent="0.35">
      <c r="A2" s="20" t="s">
        <v>29</v>
      </c>
      <c r="B2" s="66" t="str">
        <f>'AUTOS NOTA 324'!B2:C2</f>
        <v xml:space="preserve">SINIESTRO  76890555  LEGIS  APJ32238 </v>
      </c>
      <c r="C2" s="67"/>
    </row>
    <row r="3" spans="1:3" x14ac:dyDescent="0.35">
      <c r="A3" s="5" t="s">
        <v>1</v>
      </c>
      <c r="B3" s="51" t="str">
        <f>'AUTOS  NOTA 322'!B2:C2</f>
        <v>254304003001-2022-00944-00</v>
      </c>
      <c r="C3" s="51"/>
    </row>
    <row r="4" spans="1:3" x14ac:dyDescent="0.35">
      <c r="A4" s="5" t="s">
        <v>2</v>
      </c>
      <c r="B4" s="51" t="str">
        <f>'AUTOS  NOTA 322'!B3:C3</f>
        <v>JUZGADO 01 CIVIL MUNICIPAL DE MADRID</v>
      </c>
      <c r="C4" s="51"/>
    </row>
    <row r="5" spans="1:3" x14ac:dyDescent="0.35">
      <c r="A5" s="5" t="s">
        <v>3</v>
      </c>
      <c r="B5" s="51" t="str">
        <f>'AUTOS  NOTA 322'!B4:C4</f>
        <v>MILCÍADES GALVIS MARTÍNEZ - JHON FREDY GALVIS MARTINEZ (VINCULADO) - ALLIANZ SEGUROS S.A. (VINCULADA) - COOPERATIVA MULTIACTIVA DE TRANSPORTADORES FLOTA LOS PUERTOS LTDA LOS PUERTOS LTDA. "COOPUERTOS" (VINCULADA)</v>
      </c>
      <c r="C5" s="51"/>
    </row>
    <row r="6" spans="1:3" ht="15" customHeight="1" x14ac:dyDescent="0.35">
      <c r="A6" s="5" t="s">
        <v>4</v>
      </c>
      <c r="B6" s="51" t="str">
        <f>'AUTOS  NOTA 322'!B5:C5</f>
        <v>LAUREANO AGUILERA BELTRAN</v>
      </c>
      <c r="C6" s="51"/>
    </row>
    <row r="7" spans="1:3" ht="15" customHeight="1" x14ac:dyDescent="0.35">
      <c r="A7" s="5" t="s">
        <v>5</v>
      </c>
      <c r="B7" s="51" t="str">
        <f>'AUTOS  NOTA 322'!B6:C6</f>
        <v>DEMANDA DIRECTA</v>
      </c>
      <c r="C7" s="51"/>
    </row>
    <row r="8" spans="1:3" ht="15" customHeight="1" x14ac:dyDescent="0.35">
      <c r="A8" s="30" t="s">
        <v>119</v>
      </c>
      <c r="B8" s="51" t="str">
        <f>'AUTOS  NOTA 322'!B7:C8</f>
        <v>N/A</v>
      </c>
      <c r="C8" s="51"/>
    </row>
    <row r="9" spans="1:3" ht="19" customHeight="1" x14ac:dyDescent="0.35">
      <c r="A9" s="5" t="s">
        <v>120</v>
      </c>
      <c r="B9" s="51"/>
      <c r="C9" s="51"/>
    </row>
    <row r="10" spans="1:3" x14ac:dyDescent="0.35">
      <c r="A10" s="7" t="s">
        <v>82</v>
      </c>
      <c r="B10" s="107">
        <f>'AUTOS NOTA 324'!B20:C20</f>
        <v>0</v>
      </c>
      <c r="C10" s="107"/>
    </row>
    <row r="11" spans="1:3" x14ac:dyDescent="0.35">
      <c r="A11" s="7" t="s">
        <v>139</v>
      </c>
      <c r="B11" s="108">
        <f>'AUTOS NOTA 324'!B39:C39</f>
        <v>0</v>
      </c>
      <c r="C11" s="51"/>
    </row>
    <row r="12" spans="1:3" ht="29" x14ac:dyDescent="0.35">
      <c r="A12" s="7" t="s">
        <v>86</v>
      </c>
      <c r="B12" s="105"/>
      <c r="C12" s="106"/>
    </row>
    <row r="13" spans="1:3" ht="43.5" x14ac:dyDescent="0.35">
      <c r="A13" s="5" t="s">
        <v>87</v>
      </c>
      <c r="B13" s="51"/>
      <c r="C13" s="51"/>
    </row>
    <row r="14" spans="1:3" ht="43.5" x14ac:dyDescent="0.35">
      <c r="A14" s="5" t="s">
        <v>88</v>
      </c>
      <c r="B14" s="51"/>
      <c r="C14" s="51"/>
    </row>
    <row r="15" spans="1:3" x14ac:dyDescent="0.35">
      <c r="A15" s="5" t="s">
        <v>89</v>
      </c>
      <c r="B15" s="6"/>
      <c r="C15" s="6"/>
    </row>
    <row r="16" spans="1:3" x14ac:dyDescent="0.35">
      <c r="A16" s="7" t="s">
        <v>90</v>
      </c>
      <c r="B16" s="51"/>
      <c r="C16" s="51"/>
    </row>
    <row r="17" spans="1:3" x14ac:dyDescent="0.35">
      <c r="A17" s="6" t="s">
        <v>91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35">
      <c r="A2" t="s">
        <v>94</v>
      </c>
      <c r="B2" t="s">
        <v>45</v>
      </c>
      <c r="C2" t="s">
        <v>95</v>
      </c>
      <c r="D2" s="2" t="s">
        <v>96</v>
      </c>
      <c r="E2" s="1" t="s">
        <v>97</v>
      </c>
      <c r="F2" s="2" t="s">
        <v>79</v>
      </c>
      <c r="G2" s="4">
        <v>0.7</v>
      </c>
      <c r="H2" t="s">
        <v>14</v>
      </c>
      <c r="I2" t="s">
        <v>98</v>
      </c>
      <c r="K2" t="s">
        <v>122</v>
      </c>
      <c r="L2" s="29" t="s">
        <v>123</v>
      </c>
      <c r="M2" t="s">
        <v>99</v>
      </c>
      <c r="N2" t="s">
        <v>77</v>
      </c>
      <c r="O2" t="s">
        <v>45</v>
      </c>
    </row>
    <row r="3" spans="1:15" x14ac:dyDescent="0.35">
      <c r="A3" t="s">
        <v>99</v>
      </c>
      <c r="C3" t="s">
        <v>100</v>
      </c>
      <c r="D3" s="2" t="s">
        <v>101</v>
      </c>
      <c r="E3" s="1" t="s">
        <v>102</v>
      </c>
      <c r="F3" s="2" t="s">
        <v>77</v>
      </c>
      <c r="G3" s="4">
        <v>0.3</v>
      </c>
      <c r="H3" t="s">
        <v>103</v>
      </c>
      <c r="I3" t="s">
        <v>104</v>
      </c>
      <c r="L3" s="29"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29" t="s">
        <v>126</v>
      </c>
    </row>
    <row r="6" spans="1:15" x14ac:dyDescent="0.35">
      <c r="E6" s="1" t="s">
        <v>112</v>
      </c>
      <c r="I6" t="s">
        <v>113</v>
      </c>
      <c r="L6" s="29" t="s">
        <v>154</v>
      </c>
    </row>
    <row r="7" spans="1:15" x14ac:dyDescent="0.35">
      <c r="E7" s="1" t="s">
        <v>114</v>
      </c>
      <c r="I7" t="s">
        <v>146</v>
      </c>
      <c r="L7" s="29" t="s">
        <v>127</v>
      </c>
    </row>
    <row r="8" spans="1:15" x14ac:dyDescent="0.35">
      <c r="E8" s="1" t="s">
        <v>115</v>
      </c>
      <c r="L8" s="29" t="s">
        <v>148</v>
      </c>
    </row>
    <row r="9" spans="1:15" x14ac:dyDescent="0.35">
      <c r="L9" s="29" t="s">
        <v>128</v>
      </c>
    </row>
    <row r="10" spans="1:15" x14ac:dyDescent="0.35">
      <c r="L10" s="29" t="s">
        <v>129</v>
      </c>
    </row>
    <row r="11" spans="1:15" x14ac:dyDescent="0.35">
      <c r="L11" s="29" t="s">
        <v>130</v>
      </c>
    </row>
    <row r="12" spans="1:15" x14ac:dyDescent="0.35">
      <c r="L12" s="29" t="s">
        <v>131</v>
      </c>
    </row>
    <row r="13" spans="1:15" x14ac:dyDescent="0.3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2024-02-19T18:26:40Z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