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E096785F-77B4-4C13-B918-0B11EBE96131}" xr6:coauthVersionLast="47" xr6:coauthVersionMax="47" xr10:uidLastSave="{00000000-0000-0000-0000-000000000000}"/>
  <bookViews>
    <workbookView xWindow="-110" yWindow="-110" windowWidth="19420" windowHeight="10300" activeTab="2"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<sst xmlns="http://schemas.openxmlformats.org/spreadsheetml/2006/main" count="220" uniqueCount="142">
  <si>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</si>
  <si>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</si>
  <si>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</si>
  <si>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</si>
  <si>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</si>
  <si>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</si>
  <si>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</si>
  <si>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</si>
  <si>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</si>
  <si>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</si>
  <si>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</si>
  <si>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</si>
  <si>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</si>
  <si>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</si>
  <si>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</si>
  <si>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</si>
  <si>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</si>
  <si>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</si>
  <si>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</si>
  <si>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</si>
  <si>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</si>
  <si>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</si>
  <si>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</si>
  <si>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</si>
  <si>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</si>
  <si>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</si>
  <si>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</si>
  <si>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</si>
  <si>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</si>
  <si>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</si>
  <si>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</si>
  <si>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</si>
  <si>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</si>
  <si>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</si>
  <si>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</si>
  <si>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</si>
  <si>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</si>
  <si>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</si>
  <si>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</si>
  <si>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</si>
  <si>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</si>
  <si>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</si>
  <si>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</si>
  <si>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</si>
  <si>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</si>
  <si>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</si>
  <si>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</si>
  <si>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</si>
  <si>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</si>
  <si>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</si>
  <si>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</si>
  <si>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</si>
  <si>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</si>
  <si>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</si>
  <si>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</si>
  <si>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</si>
  <si>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</si>
  <si>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</si>
  <si>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</si>
  <si>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</si>
  <si>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</si>
  <si>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</si>
  <si>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</si>
  <si>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</si>
  <si>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</si>
  <si>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</si>
  <si>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</si>
  <si>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</si>
  <si>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</si>
  <si>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</si>
  <si>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</si>
  <si>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</si>
  <si>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</si>
  <si>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</si>
  <si>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</si>
  <si>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</si>
  <si>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</si>
  <si>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</si>
  <si>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</si>
  <si>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</si>
  <si>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</si>
  <si>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</si>
  <si>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</si>
  <si>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</si>
  <si>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</si>
  <si>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</si>
  <si>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</si>
  <si>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</si>
  <si>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</si>
  <si>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</si>
  <si>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</si>
  <si>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</si>
  <si>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</si>
  <si>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</si>
  <si>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</si>
  <si>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</si>
  <si>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</si>
  <si>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</si>
  <si>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</si>
  <si>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</si>
  <si>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</si>
  <si>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</si>
  <si>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</si>
  <si>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</si>
  <si>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</si>
  <si>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</si>
  <si>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</si>
  <si>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</si>
  <si>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</si>
  <si>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</si>
  <si>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</si>
  <si>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</si>
  <si>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</si>
  <si>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</si>
  <si>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</si>
  <si>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</si>
  <si>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</si>
  <si>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</si>
  <si>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12 DE FEBRERO DE 2024</t>
  </si>
  <si>
    <t>031-2019</t>
  </si>
  <si>
    <t xml:space="preserve">CONTRALORÍA MUNICIPAL DE NEIVA </t>
  </si>
  <si>
    <t>Municipio de Neiva- Secretaria de Planeación y ordenamiento</t>
  </si>
  <si>
    <t>$ 12,735,000</t>
  </si>
  <si>
    <t>Municipio de Neiva</t>
  </si>
  <si>
    <t>891.180.009-1</t>
  </si>
  <si>
    <t>No.022085373/0</t>
  </si>
  <si>
    <t xml:space="preserve">Manejo </t>
  </si>
  <si>
    <t>12 de diciembre de 2017</t>
  </si>
  <si>
    <t>26 DE FEBRERO DE 2024</t>
  </si>
  <si>
    <t>9 DE FEBRERO DE 2024</t>
  </si>
  <si>
    <t>22085373 / 0.</t>
  </si>
  <si>
    <t>Desde el 05/2017 hasta el 01/05/2018.</t>
  </si>
  <si>
    <t>Alcances fiscales.</t>
  </si>
  <si>
    <t>ALLIANZ SEGUROS S.A.</t>
  </si>
  <si>
    <t>ASEGURADORA SOLIDARIA</t>
  </si>
  <si>
    <t>N/A</t>
  </si>
  <si>
    <t>X</t>
  </si>
  <si>
    <t xml:space="preserve">• Disminución de la suma asegurada por pago de indemnizaciones con cargo a la Póliza de Manejo No. 022085373 / 0.
</t>
  </si>
  <si>
    <t xml:space="preserve">X - Cédido el 40% a la Aseguradora Solidaria </t>
  </si>
  <si>
    <t>El 16 de mayo de 2017 se suscribió el contrato de obra pública No. 0787 de mínima cuantía entre el Municipio de Neiva - Secretaría de Planeación y Ordenamiento y el Hotel Sulicam - Inversiones UC SAS, por un valor de $29.250.000. El presunto hecho lesivo del patrimonio correspondería a la omisión en el deber de supervisión por parte de los presuntos responsables fiscales con respecto al inadecuado desarrollo y planeación del contrato, cuyo objeto contractual se estableció en el suministro de alojamiento y alimentación para el Consejo Municipal de Planeación de Neiva, tanto dentro como fuera de la ciudad, durante el año 2017. Asimismo, el ente de control fiscal argumenta que la firma contratista, al momento de presentar ante la entidad contratante las facturas y cuentas de cobro  como sustento para hacer exigible el pago,  las mimas presentan serias inconsistencias, como lo es el registro de números de desayunos, almuerzos y cenas que superan ampliamente el número de personas que conforman el Consejo Municipal (27). Al exceder este número, se evidencia una presunta mala gestión y ejecución del contrato, lo cual generó un detrimento por un valor de Doce Millones Setecientos Treinta y Cinco Mil Pesos MCTE ($12.735.000).</t>
  </si>
  <si>
    <t>Vinculación coaseguradora de la póliza asociada al proceso de responsabilidad fiscal PRF 031-2019 (Aseguradora Solidaria - 40% valor aceptado).</t>
  </si>
  <si>
    <r>
      <rPr>
        <b/>
        <sz val="11"/>
        <color theme="1"/>
        <rFont val="Calibri"/>
        <family val="2"/>
        <scheme val="minor"/>
      </rPr>
      <t>SINIESTRO</t>
    </r>
    <r>
      <rPr>
        <sz val="11"/>
        <color theme="1"/>
        <rFont val="Calibri"/>
        <family val="2"/>
        <scheme val="minor"/>
      </rPr>
      <t xml:space="preserve"> 136547096  - </t>
    </r>
    <r>
      <rPr>
        <b/>
        <sz val="11"/>
        <color theme="1"/>
        <rFont val="Calibri"/>
        <family val="2"/>
        <scheme val="minor"/>
      </rPr>
      <t xml:space="preserve">APLICATIVO </t>
    </r>
    <r>
      <rPr>
        <sz val="11"/>
        <color theme="1"/>
        <rFont val="Calibri"/>
        <family val="2"/>
        <scheme val="minor"/>
      </rPr>
      <t>153855.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</si>
</sst>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42" fontId="0" fillId="0" borderId="1" xfId="1" applyFon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9" fontId="0" fillId="0" borderId="1" xfId="0" applyNumberFormat="1" applyBorder="1" applyAlignment="1">
      <alignment horizontal="justify" vertical="top"/>
    </xf>
    <xf numFmtId="0" fontId="0" fillId="0" borderId="10" xfId="0" applyBorder="1" applyAlignment="1">
      <alignment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opLeftCell="A2" zoomScale="80" zoomScaleNormal="80" workbookViewId="0">
      <selection activeCell="B10" sqref="B10:C12"/>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45" t="s">
        <v>0</v>
      </c>
      <c r="B1" s="45"/>
      <c r="C1" s="45"/>
    </row>
    <row r="2" spans="1:3" x14ac:dyDescent="0.35">
      <c r="A2" s="5" t="s">
        <v>1</v>
      </c>
      <c r="B2" s="39" t="s">
        <v>119</v>
      </c>
      <c r="C2" s="39"/>
    </row>
    <row r="3" spans="1:3" ht="15" customHeight="1" x14ac:dyDescent="0.35">
      <c r="A3" s="5" t="s">
        <v>2</v>
      </c>
      <c r="B3" s="43" t="s">
        <v>120</v>
      </c>
      <c r="C3" s="44"/>
    </row>
    <row r="4" spans="1:3" x14ac:dyDescent="0.35">
      <c r="A4" s="5" t="s">
        <v>3</v>
      </c>
      <c r="B4" s="43" t="s">
        <v>18</v>
      </c>
      <c r="C4" s="44"/>
    </row>
    <row r="5" spans="1:3" x14ac:dyDescent="0.35">
      <c r="A5" s="5" t="s">
        <v>4</v>
      </c>
      <c r="B5" s="39" t="s">
        <v>20</v>
      </c>
      <c r="C5" s="39"/>
    </row>
    <row r="6" spans="1:3" x14ac:dyDescent="0.35">
      <c r="A6" s="5" t="s">
        <v>5</v>
      </c>
      <c r="B6" s="46" t="s">
        <v>121</v>
      </c>
      <c r="C6" s="47"/>
    </row>
    <row r="7" spans="1:3" x14ac:dyDescent="0.35">
      <c r="A7" s="5" t="s">
        <v>6</v>
      </c>
      <c r="B7" s="48" t="s">
        <v>122</v>
      </c>
      <c r="C7" s="39"/>
    </row>
    <row r="8" spans="1:3" x14ac:dyDescent="0.35">
      <c r="A8" s="31" t="s">
        <v>7</v>
      </c>
      <c r="B8" s="39" t="s">
        <v>133</v>
      </c>
      <c r="C8" s="39"/>
    </row>
    <row r="9" spans="1:3" x14ac:dyDescent="0.35">
      <c r="A9" s="5" t="s">
        <v>8</v>
      </c>
      <c r="B9" s="35" t="s">
        <v>127</v>
      </c>
      <c r="C9" s="36"/>
    </row>
    <row r="10" spans="1:3" x14ac:dyDescent="0.35">
      <c r="A10" s="40" t="s">
        <v>9</v>
      </c>
      <c r="B10" s="41" t="s">
        <v>139</v>
      </c>
      <c r="C10" s="39"/>
    </row>
    <row r="11" spans="1:3" ht="30" customHeight="1" x14ac:dyDescent="0.35">
      <c r="A11" s="40"/>
      <c r="B11" s="39"/>
      <c r="C11" s="39"/>
    </row>
    <row r="12" spans="1:3" x14ac:dyDescent="0.35">
      <c r="A12" s="40"/>
      <c r="B12" s="39"/>
      <c r="C12" s="39"/>
    </row>
    <row r="13" spans="1:3" x14ac:dyDescent="0.35">
      <c r="A13" s="5" t="s">
        <v>10</v>
      </c>
      <c r="B13" s="39" t="s">
        <v>123</v>
      </c>
      <c r="C13" s="39"/>
    </row>
    <row r="14" spans="1:3" ht="17.25" customHeight="1" x14ac:dyDescent="0.35">
      <c r="A14" s="5" t="s">
        <v>11</v>
      </c>
      <c r="B14" s="42" t="s">
        <v>124</v>
      </c>
      <c r="C14" s="42"/>
    </row>
    <row r="15" spans="1:3" ht="15.75" customHeight="1" x14ac:dyDescent="0.35">
      <c r="A15" s="5" t="s">
        <v>12</v>
      </c>
      <c r="B15" s="42" t="s">
        <v>125</v>
      </c>
      <c r="C15" s="42"/>
    </row>
    <row r="16" spans="1:3" ht="33" customHeight="1" x14ac:dyDescent="0.35">
      <c r="A16" s="5" t="s">
        <v>13</v>
      </c>
      <c r="B16" s="35" t="s">
        <v>126</v>
      </c>
      <c r="C16" s="36"/>
    </row>
    <row r="17" spans="1:3" ht="18.75" customHeight="1" x14ac:dyDescent="0.35">
      <c r="A17" s="5" t="s">
        <v>14</v>
      </c>
      <c r="B17" s="37" t="s">
        <v>129</v>
      </c>
      <c r="C17" s="38"/>
    </row>
    <row r="18" spans="1:3" x14ac:dyDescent="0.35">
      <c r="A18" s="5" t="s">
        <v>15</v>
      </c>
      <c r="B18" s="37" t="s">
        <v>118</v>
      </c>
      <c r="C18" s="38"/>
    </row>
    <row r="19" spans="1:3" x14ac:dyDescent="0.35">
      <c r="A19" s="5" t="s">
        <v>16</v>
      </c>
      <c r="B19" s="39" t="s">
        <v>128</v>
      </c>
      <c r="C19" s="39"/>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4.5" x14ac:dyDescent="0.35"/>
  <sheetData>
    <row r="1" spans="1:1" x14ac:dyDescent="0.35">
      <c r="A1" s="6" t="s">
        <v>17</v>
      </c>
    </row>
    <row r="2" spans="1:1" x14ac:dyDescent="0.35">
      <c r="A2" s="6" t="s">
        <v>18</v>
      </c>
    </row>
    <row r="3" spans="1:1" x14ac:dyDescent="0.35">
      <c r="A3" s="6"/>
    </row>
    <row r="4" spans="1:1" x14ac:dyDescent="0.35">
      <c r="A4" s="6" t="s">
        <v>19</v>
      </c>
    </row>
    <row r="5" spans="1:1" x14ac:dyDescent="0.3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tabSelected="1" zoomScale="90" zoomScaleNormal="90" workbookViewId="0">
      <selection activeCell="B8" sqref="B8:C8"/>
    </sheetView>
  </sheetViews>
  <sheetFormatPr baseColWidth="10" defaultColWidth="0" defaultRowHeight="14.5" x14ac:dyDescent="0.35"/>
  <cols>
    <col min="1" max="1" width="44.453125" customWidth="1"/>
    <col min="2" max="2" width="36.26953125" customWidth="1"/>
    <col min="3" max="3" width="64.453125" customWidth="1"/>
    <col min="4" max="16384" width="11.453125" hidden="1"/>
  </cols>
  <sheetData>
    <row r="1" spans="1:3" ht="18.5" x14ac:dyDescent="0.35">
      <c r="A1" s="57" t="s">
        <v>21</v>
      </c>
      <c r="B1" s="57"/>
      <c r="C1" s="57"/>
    </row>
    <row r="2" spans="1:3" x14ac:dyDescent="0.35">
      <c r="A2" s="12" t="s">
        <v>22</v>
      </c>
      <c r="B2" s="37" t="s">
        <v>141</v>
      </c>
      <c r="C2" s="38"/>
    </row>
    <row r="3" spans="1:3" s="21" customFormat="1" x14ac:dyDescent="0.35">
      <c r="A3" s="5" t="s">
        <v>1</v>
      </c>
      <c r="B3" s="39" t="str">
        <f>'GENERALES NOTA 322'!B2:C2</f>
        <v>031-2019</v>
      </c>
      <c r="C3" s="39"/>
    </row>
    <row r="4" spans="1:3" s="2" customFormat="1" ht="14.5" customHeight="1" x14ac:dyDescent="0.35">
      <c r="A4" s="5" t="s">
        <v>2</v>
      </c>
      <c r="B4" s="39" t="str">
        <f>'GENERALES NOTA 322'!B3:C3</f>
        <v xml:space="preserve">CONTRALORÍA MUNICIPAL DE NEIVA </v>
      </c>
      <c r="C4" s="39"/>
    </row>
    <row r="5" spans="1:3" s="2" customFormat="1" x14ac:dyDescent="0.35">
      <c r="A5" s="5" t="s">
        <v>5</v>
      </c>
      <c r="B5" s="39" t="str">
        <f>'GENERALES NOTA 322'!B6:C6</f>
        <v>Municipio de Neiva- Secretaria de Planeación y ordenamiento</v>
      </c>
      <c r="C5" s="39"/>
    </row>
    <row r="6" spans="1:3" s="2" customFormat="1" x14ac:dyDescent="0.35">
      <c r="A6" s="5" t="s">
        <v>6</v>
      </c>
      <c r="B6" s="58" t="str">
        <f>'GENERALES NOTA 322'!B7:C7</f>
        <v>$ 12,735,000</v>
      </c>
      <c r="C6" s="58"/>
    </row>
    <row r="7" spans="1:3" s="2" customFormat="1" x14ac:dyDescent="0.35">
      <c r="A7" s="5" t="s">
        <v>7</v>
      </c>
      <c r="B7" s="39" t="str">
        <f>'GENERALES NOTA 322'!B8:C8</f>
        <v>ALLIANZ SEGUROS S.A.</v>
      </c>
      <c r="C7" s="39"/>
    </row>
    <row r="8" spans="1:3" x14ac:dyDescent="0.35">
      <c r="A8" s="22" t="s">
        <v>23</v>
      </c>
      <c r="B8" s="39" t="s">
        <v>130</v>
      </c>
      <c r="C8" s="39"/>
    </row>
    <row r="9" spans="1:3" x14ac:dyDescent="0.35">
      <c r="A9" s="22" t="s">
        <v>24</v>
      </c>
      <c r="B9" s="39" t="s">
        <v>132</v>
      </c>
      <c r="C9" s="39"/>
    </row>
    <row r="10" spans="1:3" x14ac:dyDescent="0.35">
      <c r="A10" s="22" t="s">
        <v>25</v>
      </c>
      <c r="B10" s="55">
        <v>0</v>
      </c>
      <c r="C10" s="56"/>
    </row>
    <row r="11" spans="1:3" x14ac:dyDescent="0.35">
      <c r="A11" s="22" t="s">
        <v>26</v>
      </c>
      <c r="B11" s="43" t="s">
        <v>89</v>
      </c>
      <c r="C11" s="44"/>
    </row>
    <row r="12" spans="1:3" x14ac:dyDescent="0.35">
      <c r="A12" s="22" t="s">
        <v>27</v>
      </c>
      <c r="B12" s="39" t="s">
        <v>131</v>
      </c>
      <c r="C12" s="39"/>
    </row>
    <row r="13" spans="1:3" x14ac:dyDescent="0.35">
      <c r="A13" s="22" t="s">
        <v>28</v>
      </c>
      <c r="B13" s="39" t="s">
        <v>85</v>
      </c>
      <c r="C13" s="39"/>
    </row>
    <row r="14" spans="1:3" x14ac:dyDescent="0.35">
      <c r="A14" s="22" t="s">
        <v>29</v>
      </c>
      <c r="B14" s="39" t="s">
        <v>85</v>
      </c>
      <c r="C14" s="39"/>
    </row>
    <row r="15" spans="1:3" x14ac:dyDescent="0.35">
      <c r="A15" s="59" t="s">
        <v>30</v>
      </c>
      <c r="B15" s="39" t="s">
        <v>91</v>
      </c>
      <c r="C15" s="39"/>
    </row>
    <row r="16" spans="1:3" x14ac:dyDescent="0.35">
      <c r="A16" s="60"/>
      <c r="B16" s="34" t="s">
        <v>31</v>
      </c>
      <c r="C16" s="34" t="s">
        <v>32</v>
      </c>
    </row>
    <row r="17" spans="1:3" x14ac:dyDescent="0.35">
      <c r="A17" s="60"/>
      <c r="B17" s="8" t="s">
        <v>133</v>
      </c>
      <c r="C17" s="84">
        <v>0.6</v>
      </c>
    </row>
    <row r="18" spans="1:3" x14ac:dyDescent="0.35">
      <c r="A18" s="60"/>
      <c r="B18" s="8" t="s">
        <v>134</v>
      </c>
      <c r="C18" s="84">
        <v>0.4</v>
      </c>
    </row>
    <row r="19" spans="1:3" x14ac:dyDescent="0.35">
      <c r="A19" s="60"/>
      <c r="B19" s="8"/>
      <c r="C19" s="8"/>
    </row>
    <row r="20" spans="1:3" x14ac:dyDescent="0.35">
      <c r="A20" s="22" t="s">
        <v>33</v>
      </c>
      <c r="B20" s="39" t="s">
        <v>90</v>
      </c>
      <c r="C20" s="39"/>
    </row>
    <row r="21" spans="1:3" x14ac:dyDescent="0.35">
      <c r="A21" s="22" t="s">
        <v>34</v>
      </c>
      <c r="B21" s="43"/>
      <c r="C21" s="44"/>
    </row>
    <row r="22" spans="1:3" x14ac:dyDescent="0.35">
      <c r="A22" s="33" t="s">
        <v>35</v>
      </c>
      <c r="B22" s="39" t="s">
        <v>90</v>
      </c>
      <c r="C22" s="39"/>
    </row>
    <row r="23" spans="1:3" x14ac:dyDescent="0.35">
      <c r="A23" s="54" t="s">
        <v>36</v>
      </c>
      <c r="B23" s="54"/>
      <c r="C23" s="54"/>
    </row>
    <row r="24" spans="1:3" x14ac:dyDescent="0.35">
      <c r="A24" s="37" t="s">
        <v>37</v>
      </c>
      <c r="B24" s="38"/>
      <c r="C24" s="19" t="s">
        <v>136</v>
      </c>
    </row>
    <row r="25" spans="1:3" x14ac:dyDescent="0.35">
      <c r="A25" s="37" t="s">
        <v>38</v>
      </c>
      <c r="B25" s="38"/>
      <c r="C25" s="19" t="s">
        <v>136</v>
      </c>
    </row>
    <row r="26" spans="1:3" ht="36" customHeight="1" x14ac:dyDescent="0.35">
      <c r="A26" s="46" t="s">
        <v>137</v>
      </c>
      <c r="B26" s="38"/>
      <c r="C26" s="20" t="s">
        <v>136</v>
      </c>
    </row>
    <row r="27" spans="1:3" x14ac:dyDescent="0.35">
      <c r="A27" s="13" t="s">
        <v>39</v>
      </c>
      <c r="B27" s="14"/>
      <c r="C27" s="19" t="s">
        <v>136</v>
      </c>
    </row>
    <row r="28" spans="1:3" x14ac:dyDescent="0.35">
      <c r="A28" s="37" t="s">
        <v>40</v>
      </c>
      <c r="B28" s="38"/>
      <c r="C28" s="19" t="s">
        <v>138</v>
      </c>
    </row>
    <row r="29" spans="1:3" ht="21" customHeight="1" x14ac:dyDescent="0.35">
      <c r="A29" s="37" t="s">
        <v>41</v>
      </c>
      <c r="B29" s="38"/>
      <c r="C29" s="32" t="s">
        <v>135</v>
      </c>
    </row>
    <row r="30" spans="1:3" x14ac:dyDescent="0.35">
      <c r="A30" s="37" t="s">
        <v>42</v>
      </c>
      <c r="B30" s="38"/>
      <c r="C30" s="19" t="s">
        <v>135</v>
      </c>
    </row>
    <row r="31" spans="1:3" ht="43.5" x14ac:dyDescent="0.35">
      <c r="A31" s="51" t="s">
        <v>43</v>
      </c>
      <c r="B31" s="52"/>
      <c r="C31" s="85" t="s">
        <v>140</v>
      </c>
    </row>
    <row r="32" spans="1:3" x14ac:dyDescent="0.35">
      <c r="A32" s="53" t="s">
        <v>44</v>
      </c>
      <c r="B32" s="53"/>
      <c r="C32" s="53"/>
    </row>
    <row r="33" spans="1:3" x14ac:dyDescent="0.35">
      <c r="A33" s="49" t="s">
        <v>45</v>
      </c>
      <c r="B33" s="49"/>
      <c r="C33" s="8" t="s">
        <v>135</v>
      </c>
    </row>
    <row r="34" spans="1:3" x14ac:dyDescent="0.35">
      <c r="A34" s="49" t="s">
        <v>46</v>
      </c>
      <c r="B34" s="49"/>
      <c r="C34" s="8" t="s">
        <v>135</v>
      </c>
    </row>
    <row r="35" spans="1:3" x14ac:dyDescent="0.35">
      <c r="A35" s="49" t="s">
        <v>47</v>
      </c>
      <c r="B35" s="49"/>
      <c r="C35" s="8" t="s">
        <v>135</v>
      </c>
    </row>
    <row r="36" spans="1:3" x14ac:dyDescent="0.35">
      <c r="A36" s="49" t="s">
        <v>48</v>
      </c>
      <c r="B36" s="49"/>
      <c r="C36" s="8" t="s">
        <v>135</v>
      </c>
    </row>
    <row r="37" spans="1:3" x14ac:dyDescent="0.35">
      <c r="A37" s="49" t="s">
        <v>49</v>
      </c>
      <c r="B37" s="49"/>
      <c r="C37" s="8" t="s">
        <v>135</v>
      </c>
    </row>
    <row r="38" spans="1:3" x14ac:dyDescent="0.35">
      <c r="A38" s="49" t="s">
        <v>50</v>
      </c>
      <c r="B38" s="49"/>
      <c r="C38" s="8" t="s">
        <v>136</v>
      </c>
    </row>
    <row r="39" spans="1:3" x14ac:dyDescent="0.35">
      <c r="A39" s="49" t="s">
        <v>51</v>
      </c>
      <c r="B39" s="49"/>
      <c r="C39" s="8" t="s">
        <v>136</v>
      </c>
    </row>
    <row r="40" spans="1:3" x14ac:dyDescent="0.35">
      <c r="A40" s="49" t="s">
        <v>52</v>
      </c>
      <c r="B40" s="49"/>
      <c r="C40" s="8" t="s">
        <v>135</v>
      </c>
    </row>
    <row r="41" spans="1:3" x14ac:dyDescent="0.35">
      <c r="A41" s="49" t="s">
        <v>53</v>
      </c>
      <c r="B41" s="49"/>
      <c r="C41" s="8" t="s">
        <v>135</v>
      </c>
    </row>
    <row r="42" spans="1:3" x14ac:dyDescent="0.35">
      <c r="A42" s="49" t="s">
        <v>54</v>
      </c>
      <c r="B42" s="49"/>
      <c r="C42" s="8" t="s">
        <v>135</v>
      </c>
    </row>
    <row r="43" spans="1:3" x14ac:dyDescent="0.35">
      <c r="A43" s="49" t="s">
        <v>55</v>
      </c>
      <c r="B43" s="49"/>
      <c r="C43" s="8" t="s">
        <v>136</v>
      </c>
    </row>
    <row r="44" spans="1:3" x14ac:dyDescent="0.35">
      <c r="A44" s="49" t="s">
        <v>56</v>
      </c>
      <c r="B44" s="49"/>
      <c r="C44" s="8" t="s">
        <v>135</v>
      </c>
    </row>
    <row r="45" spans="1:3" x14ac:dyDescent="0.35">
      <c r="A45" s="49" t="s">
        <v>57</v>
      </c>
      <c r="B45" s="49"/>
      <c r="C45" s="8" t="s">
        <v>135</v>
      </c>
    </row>
    <row r="46" spans="1:3" x14ac:dyDescent="0.35">
      <c r="A46" s="49" t="s">
        <v>58</v>
      </c>
      <c r="B46" s="49"/>
      <c r="C46" s="8" t="s">
        <v>135</v>
      </c>
    </row>
    <row r="47" spans="1:3" x14ac:dyDescent="0.35">
      <c r="A47" s="49" t="s">
        <v>59</v>
      </c>
      <c r="B47" s="49"/>
      <c r="C47" s="8" t="s">
        <v>135</v>
      </c>
    </row>
    <row r="48" spans="1:3" x14ac:dyDescent="0.35">
      <c r="A48" s="49" t="s">
        <v>60</v>
      </c>
      <c r="B48" s="49"/>
      <c r="C48" s="8"/>
    </row>
    <row r="49" spans="1:3" x14ac:dyDescent="0.35">
      <c r="A49" s="50"/>
      <c r="B49" s="50"/>
      <c r="C49" s="8"/>
    </row>
  </sheetData>
  <mergeCells count="45">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7" sqref="B7:C7"/>
    </sheetView>
  </sheetViews>
  <sheetFormatPr baseColWidth="10" defaultColWidth="0" defaultRowHeight="14.5" x14ac:dyDescent="0.35"/>
  <cols>
    <col min="1" max="1" width="41.81640625" style="27" customWidth="1"/>
    <col min="2" max="2" width="30.54296875" style="27" customWidth="1"/>
    <col min="3" max="3" width="76.1796875" style="27"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2" t="s">
        <v>61</v>
      </c>
      <c r="B1" s="62"/>
      <c r="C1" s="62"/>
    </row>
    <row r="2" spans="1:6" x14ac:dyDescent="0.35">
      <c r="A2" s="23" t="s">
        <v>22</v>
      </c>
      <c r="B2" s="63" t="str">
        <f>'GENERALES NOTA 321'!B2:C2</f>
        <v>SINIESTRO 136547096  - APLICATIVO 153855.</v>
      </c>
      <c r="C2" s="64"/>
    </row>
    <row r="3" spans="1:6" x14ac:dyDescent="0.35">
      <c r="A3" s="24" t="s">
        <v>1</v>
      </c>
      <c r="B3" s="65" t="str">
        <f>'GENERALES NOTA 322'!B2:C2</f>
        <v>031-2019</v>
      </c>
      <c r="C3" s="66"/>
    </row>
    <row r="4" spans="1:6" s="2" customFormat="1" x14ac:dyDescent="0.35">
      <c r="A4" s="25" t="s">
        <v>2</v>
      </c>
      <c r="B4" s="67" t="str">
        <f>'GENERALES NOTA 322'!B3:C3</f>
        <v xml:space="preserve">CONTRALORÍA MUNICIPAL DE NEIVA </v>
      </c>
      <c r="C4" s="67"/>
    </row>
    <row r="5" spans="1:6" s="2" customFormat="1" x14ac:dyDescent="0.35">
      <c r="A5" s="25" t="s">
        <v>5</v>
      </c>
      <c r="B5" s="63" t="str">
        <f>'GENERALES NOTA 321'!B5:C5</f>
        <v>Municipio de Neiva- Secretaria de Planeación y ordenamiento</v>
      </c>
      <c r="C5" s="64"/>
    </row>
    <row r="6" spans="1:6" s="2" customFormat="1" x14ac:dyDescent="0.35">
      <c r="A6" s="5" t="s">
        <v>115</v>
      </c>
      <c r="B6" s="68">
        <f>'GENERALES NOTA 321'!B10:C10</f>
        <v>0</v>
      </c>
      <c r="C6" s="69"/>
    </row>
    <row r="7" spans="1:6" s="2" customFormat="1" x14ac:dyDescent="0.35">
      <c r="A7" s="5" t="s">
        <v>6</v>
      </c>
      <c r="B7" s="61" t="str">
        <f>'GENERALES NOTA 322'!B7:C7</f>
        <v>$ 12,735,000</v>
      </c>
      <c r="C7" s="61"/>
    </row>
    <row r="8" spans="1:6" s="2" customFormat="1" x14ac:dyDescent="0.35">
      <c r="A8" s="25" t="s">
        <v>7</v>
      </c>
      <c r="B8" s="67" t="str">
        <f>'GENERALES NOTA 322'!B8:C8</f>
        <v>ALLIANZ SEGUROS S.A.</v>
      </c>
      <c r="C8" s="67"/>
    </row>
    <row r="9" spans="1:6" ht="23.25" customHeight="1" x14ac:dyDescent="0.35">
      <c r="A9" s="26" t="s">
        <v>62</v>
      </c>
      <c r="B9" s="65" t="s">
        <v>63</v>
      </c>
      <c r="C9" s="66"/>
    </row>
    <row r="10" spans="1:6" ht="58" x14ac:dyDescent="0.35">
      <c r="A10" s="25" t="s">
        <v>64</v>
      </c>
      <c r="B10" s="71"/>
      <c r="C10" s="72"/>
      <c r="E10" t="s">
        <v>65</v>
      </c>
      <c r="F10" s="11">
        <v>0.7</v>
      </c>
    </row>
    <row r="11" spans="1:6" x14ac:dyDescent="0.35">
      <c r="A11" s="30" t="s">
        <v>66</v>
      </c>
      <c r="B11" s="73">
        <f>(B12-B14)*B13</f>
        <v>0</v>
      </c>
      <c r="C11" s="74"/>
      <c r="E11" t="s">
        <v>63</v>
      </c>
      <c r="F11" s="11">
        <v>0.3</v>
      </c>
    </row>
    <row r="12" spans="1:6" x14ac:dyDescent="0.35">
      <c r="A12" s="10" t="s">
        <v>117</v>
      </c>
      <c r="B12" s="77">
        <f>MIN(B6,B7)</f>
        <v>0</v>
      </c>
      <c r="C12" s="78"/>
      <c r="F12" s="11"/>
    </row>
    <row r="13" spans="1:6" x14ac:dyDescent="0.35">
      <c r="A13" s="26" t="s">
        <v>30</v>
      </c>
      <c r="B13" s="79">
        <v>1</v>
      </c>
      <c r="C13" s="79"/>
      <c r="F13" s="11"/>
    </row>
    <row r="14" spans="1:6" x14ac:dyDescent="0.35">
      <c r="A14" s="26" t="s">
        <v>116</v>
      </c>
      <c r="B14" s="80">
        <v>0</v>
      </c>
      <c r="C14" s="81"/>
      <c r="F14" s="11"/>
    </row>
    <row r="15" spans="1:6" x14ac:dyDescent="0.35">
      <c r="A15" s="29" t="s">
        <v>67</v>
      </c>
      <c r="B15" s="75">
        <f>IFERROR(B11*(VLOOKUP(B9,E10:F15,2,0)),16666)</f>
        <v>0</v>
      </c>
      <c r="C15" s="76"/>
    </row>
    <row r="16" spans="1:6" ht="180" customHeight="1" x14ac:dyDescent="0.35">
      <c r="A16" s="25" t="s">
        <v>68</v>
      </c>
      <c r="B16" s="65"/>
      <c r="C16" s="66"/>
    </row>
    <row r="17" spans="1:3" ht="87" x14ac:dyDescent="0.35">
      <c r="A17" s="25" t="s">
        <v>69</v>
      </c>
      <c r="B17" s="70"/>
      <c r="C17" s="70"/>
    </row>
    <row r="19" spans="1:3" x14ac:dyDescent="0.35">
      <c r="B19" s="28"/>
      <c r="C19" s="28"/>
    </row>
    <row r="20" spans="1:3" x14ac:dyDescent="0.35">
      <c r="B20" s="28"/>
      <c r="C20" s="28"/>
    </row>
    <row r="21" spans="1:3" x14ac:dyDescent="0.35">
      <c r="B21" s="28"/>
      <c r="C21" s="28"/>
    </row>
    <row r="22" spans="1:3" x14ac:dyDescent="0.35">
      <c r="B22" s="28"/>
      <c r="C22" s="28"/>
    </row>
    <row r="23" spans="1:3" x14ac:dyDescent="0.35">
      <c r="B23" s="28"/>
      <c r="C23" s="28"/>
    </row>
    <row r="24" spans="1:3" x14ac:dyDescent="0.35">
      <c r="B24" s="28"/>
      <c r="C24" s="28"/>
    </row>
    <row r="25" spans="1:3" x14ac:dyDescent="0.35">
      <c r="B25" s="28"/>
      <c r="C25" s="28"/>
    </row>
    <row r="26" spans="1:3" x14ac:dyDescent="0.35">
      <c r="B26" s="28"/>
      <c r="C26" s="28"/>
    </row>
    <row r="27" spans="1:3" x14ac:dyDescent="0.35">
      <c r="B27" s="28"/>
      <c r="C27" s="28"/>
    </row>
    <row r="28" spans="1:3" x14ac:dyDescent="0.35">
      <c r="B28" s="28"/>
      <c r="C28" s="28"/>
    </row>
    <row r="29" spans="1:3" x14ac:dyDescent="0.35">
      <c r="B29" s="28"/>
      <c r="C29" s="28"/>
    </row>
    <row r="30" spans="1:3" x14ac:dyDescent="0.35">
      <c r="B30" s="28"/>
      <c r="C30" s="28"/>
    </row>
    <row r="31" spans="1:3" x14ac:dyDescent="0.35">
      <c r="B31" s="28"/>
      <c r="C31" s="28"/>
    </row>
    <row r="32" spans="1:3" x14ac:dyDescent="0.35">
      <c r="B32" s="28"/>
      <c r="C32" s="28"/>
    </row>
    <row r="33" spans="2:3" x14ac:dyDescent="0.35">
      <c r="B33" s="28"/>
      <c r="C33" s="28"/>
    </row>
    <row r="34" spans="2:3" x14ac:dyDescent="0.35">
      <c r="B34" s="28"/>
      <c r="C34" s="28"/>
    </row>
    <row r="35" spans="2:3" x14ac:dyDescent="0.35">
      <c r="B35" s="28"/>
      <c r="C35" s="28"/>
    </row>
    <row r="36" spans="2:3" x14ac:dyDescent="0.35">
      <c r="B36" s="28"/>
      <c r="C36" s="28"/>
    </row>
    <row r="37" spans="2:3" x14ac:dyDescent="0.35">
      <c r="B37" s="28"/>
      <c r="C37" s="28"/>
    </row>
    <row r="38" spans="2:3" x14ac:dyDescent="0.35">
      <c r="B38" s="28"/>
      <c r="C38" s="28"/>
    </row>
    <row r="39" spans="2:3" x14ac:dyDescent="0.35">
      <c r="B39" s="28"/>
      <c r="C39" s="28"/>
    </row>
    <row r="40" spans="2:3" x14ac:dyDescent="0.35">
      <c r="B40" s="28"/>
      <c r="C40" s="28"/>
    </row>
    <row r="41" spans="2:3" x14ac:dyDescent="0.35">
      <c r="B41" s="28"/>
      <c r="C41" s="28"/>
    </row>
    <row r="42" spans="2:3" x14ac:dyDescent="0.35">
      <c r="B42" s="28"/>
      <c r="C42" s="28"/>
    </row>
    <row r="43" spans="2:3" x14ac:dyDescent="0.35">
      <c r="B43" s="28"/>
      <c r="C43" s="28"/>
    </row>
    <row r="44" spans="2:3" x14ac:dyDescent="0.35">
      <c r="B44" s="28"/>
      <c r="C44" s="28"/>
    </row>
    <row r="45" spans="2:3" x14ac:dyDescent="0.35">
      <c r="B45" s="28"/>
      <c r="C45" s="28"/>
    </row>
    <row r="46" spans="2:3" x14ac:dyDescent="0.35">
      <c r="B46" s="28"/>
      <c r="C46" s="28"/>
    </row>
    <row r="47" spans="2:3" x14ac:dyDescent="0.35">
      <c r="B47" s="28"/>
      <c r="C47" s="28"/>
    </row>
    <row r="48" spans="2:3" x14ac:dyDescent="0.35">
      <c r="B48" s="28"/>
      <c r="C48" s="28"/>
    </row>
    <row r="49" spans="2:3" x14ac:dyDescent="0.35">
      <c r="B49" s="28"/>
      <c r="C49" s="28"/>
    </row>
    <row r="50" spans="2:3" x14ac:dyDescent="0.35">
      <c r="B50" s="28"/>
      <c r="C50" s="28"/>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9" sqref="B9:C9"/>
    </sheetView>
  </sheetViews>
  <sheetFormatPr baseColWidth="10" defaultColWidth="0" defaultRowHeight="14.5" x14ac:dyDescent="0.35"/>
  <cols>
    <col min="1" max="1" width="41.81640625" style="27" customWidth="1"/>
    <col min="2" max="2" width="30.54296875" style="27" customWidth="1"/>
    <col min="3" max="3" width="76.1796875" style="27"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2" t="s">
        <v>61</v>
      </c>
      <c r="B1" s="62"/>
      <c r="C1" s="62"/>
    </row>
    <row r="2" spans="1:6" x14ac:dyDescent="0.35">
      <c r="A2" s="23" t="s">
        <v>22</v>
      </c>
      <c r="B2" s="63" t="str">
        <f>'GENERALES NOTA 321'!B2:C2</f>
        <v>SINIESTRO 136547096  - APLICATIVO 153855.</v>
      </c>
      <c r="C2" s="64"/>
    </row>
    <row r="3" spans="1:6" x14ac:dyDescent="0.35">
      <c r="A3" s="24" t="s">
        <v>1</v>
      </c>
      <c r="B3" s="65" t="str">
        <f>'GENERALES NOTA 322'!B2:C2</f>
        <v>031-2019</v>
      </c>
      <c r="C3" s="66"/>
    </row>
    <row r="4" spans="1:6" s="2" customFormat="1" x14ac:dyDescent="0.35">
      <c r="A4" s="25" t="s">
        <v>2</v>
      </c>
      <c r="B4" s="67" t="str">
        <f>'GENERALES NOTA 322'!B3:C3</f>
        <v xml:space="preserve">CONTRALORÍA MUNICIPAL DE NEIVA </v>
      </c>
      <c r="C4" s="67"/>
    </row>
    <row r="5" spans="1:6" s="2" customFormat="1" x14ac:dyDescent="0.35">
      <c r="A5" s="25" t="s">
        <v>5</v>
      </c>
      <c r="B5" s="63" t="str">
        <f>'GENERALES NOTA 321'!B5:C5</f>
        <v>Municipio de Neiva- Secretaria de Planeación y ordenamiento</v>
      </c>
      <c r="C5" s="64"/>
    </row>
    <row r="6" spans="1:6" s="2" customFormat="1" x14ac:dyDescent="0.35">
      <c r="A6" s="5" t="s">
        <v>115</v>
      </c>
      <c r="B6" s="68">
        <f>'GENERALES NOTA 321'!B10:C10</f>
        <v>0</v>
      </c>
      <c r="C6" s="69"/>
    </row>
    <row r="7" spans="1:6" s="2" customFormat="1" x14ac:dyDescent="0.35">
      <c r="A7" s="5" t="s">
        <v>6</v>
      </c>
      <c r="B7" s="61" t="str">
        <f>'GENERALES NOTA 322'!B7:C7</f>
        <v>$ 12,735,000</v>
      </c>
      <c r="C7" s="61"/>
    </row>
    <row r="8" spans="1:6" s="2" customFormat="1" x14ac:dyDescent="0.35">
      <c r="A8" s="25" t="s">
        <v>7</v>
      </c>
      <c r="B8" s="67" t="str">
        <f>'GENERALES NOTA 322'!B8:C8</f>
        <v>ALLIANZ SEGUROS S.A.</v>
      </c>
      <c r="C8" s="67"/>
    </row>
    <row r="9" spans="1:6" ht="23.25" customHeight="1" x14ac:dyDescent="0.35">
      <c r="A9" s="26" t="s">
        <v>62</v>
      </c>
      <c r="B9" s="65" t="s">
        <v>76</v>
      </c>
      <c r="C9" s="66"/>
    </row>
    <row r="10" spans="1:6" ht="58" x14ac:dyDescent="0.35">
      <c r="A10" s="25" t="s">
        <v>64</v>
      </c>
      <c r="B10" s="71"/>
      <c r="C10" s="72"/>
      <c r="E10" t="s">
        <v>65</v>
      </c>
      <c r="F10" s="11">
        <v>0.7</v>
      </c>
    </row>
    <row r="11" spans="1:6" x14ac:dyDescent="0.35">
      <c r="A11" s="30" t="s">
        <v>66</v>
      </c>
      <c r="B11" s="73">
        <f>(B12-B14)*B13</f>
        <v>0</v>
      </c>
      <c r="C11" s="74"/>
      <c r="E11" t="s">
        <v>63</v>
      </c>
      <c r="F11" s="11">
        <v>0.3</v>
      </c>
    </row>
    <row r="12" spans="1:6" x14ac:dyDescent="0.35">
      <c r="A12" s="10" t="s">
        <v>117</v>
      </c>
      <c r="B12" s="77">
        <f>MIN(B6,B7)</f>
        <v>0</v>
      </c>
      <c r="C12" s="78"/>
      <c r="F12" s="11"/>
    </row>
    <row r="13" spans="1:6" x14ac:dyDescent="0.35">
      <c r="A13" s="26" t="s">
        <v>30</v>
      </c>
      <c r="B13" s="79">
        <v>1</v>
      </c>
      <c r="C13" s="79"/>
      <c r="F13" s="11"/>
    </row>
    <row r="14" spans="1:6" x14ac:dyDescent="0.35">
      <c r="A14" s="26" t="s">
        <v>116</v>
      </c>
      <c r="B14" s="80">
        <v>0</v>
      </c>
      <c r="C14" s="80"/>
      <c r="F14" s="11"/>
    </row>
    <row r="15" spans="1:6" x14ac:dyDescent="0.35">
      <c r="A15" s="29" t="s">
        <v>67</v>
      </c>
      <c r="B15" s="75">
        <f>IFERROR(B11*(VLOOKUP(B9,E10:F15,2,0)),16666)</f>
        <v>16666</v>
      </c>
      <c r="C15" s="76"/>
    </row>
    <row r="16" spans="1:6" ht="180" customHeight="1" x14ac:dyDescent="0.35">
      <c r="A16" s="25" t="s">
        <v>68</v>
      </c>
      <c r="B16" s="65"/>
      <c r="C16" s="66"/>
    </row>
    <row r="17" spans="1:3" ht="87" x14ac:dyDescent="0.35">
      <c r="A17" s="25" t="s">
        <v>69</v>
      </c>
      <c r="B17" s="70"/>
      <c r="C17" s="70"/>
    </row>
    <row r="19" spans="1:3" x14ac:dyDescent="0.35">
      <c r="B19" s="28"/>
      <c r="C19" s="28"/>
    </row>
    <row r="20" spans="1:3" x14ac:dyDescent="0.35">
      <c r="B20" s="28"/>
      <c r="C20" s="28"/>
    </row>
    <row r="21" spans="1:3" x14ac:dyDescent="0.35">
      <c r="B21" s="28"/>
      <c r="C21" s="28"/>
    </row>
    <row r="22" spans="1:3" x14ac:dyDescent="0.35">
      <c r="B22" s="28"/>
      <c r="C22" s="28"/>
    </row>
    <row r="23" spans="1:3" x14ac:dyDescent="0.35">
      <c r="B23" s="28"/>
      <c r="C23" s="28"/>
    </row>
    <row r="24" spans="1:3" x14ac:dyDescent="0.35">
      <c r="B24" s="28"/>
      <c r="C24" s="28"/>
    </row>
    <row r="25" spans="1:3" x14ac:dyDescent="0.35">
      <c r="B25" s="28"/>
      <c r="C25" s="28"/>
    </row>
    <row r="26" spans="1:3" x14ac:dyDescent="0.35">
      <c r="B26" s="28"/>
      <c r="C26" s="28"/>
    </row>
    <row r="27" spans="1:3" x14ac:dyDescent="0.35">
      <c r="B27" s="28"/>
      <c r="C27" s="28"/>
    </row>
    <row r="28" spans="1:3" x14ac:dyDescent="0.35">
      <c r="B28" s="28"/>
      <c r="C28" s="28"/>
    </row>
    <row r="29" spans="1:3" x14ac:dyDescent="0.35">
      <c r="B29" s="28"/>
      <c r="C29" s="28"/>
    </row>
    <row r="30" spans="1:3" x14ac:dyDescent="0.35">
      <c r="B30" s="28"/>
      <c r="C30" s="28"/>
    </row>
    <row r="31" spans="1:3" x14ac:dyDescent="0.35">
      <c r="B31" s="28"/>
      <c r="C31" s="28"/>
    </row>
    <row r="32" spans="1:3" x14ac:dyDescent="0.35">
      <c r="B32" s="28"/>
      <c r="C32" s="28"/>
    </row>
    <row r="33" spans="2:3" x14ac:dyDescent="0.35">
      <c r="B33" s="28"/>
      <c r="C33" s="28"/>
    </row>
    <row r="34" spans="2:3" x14ac:dyDescent="0.35">
      <c r="B34" s="28"/>
      <c r="C34" s="28"/>
    </row>
    <row r="35" spans="2:3" x14ac:dyDescent="0.35">
      <c r="B35" s="28"/>
      <c r="C35" s="28"/>
    </row>
    <row r="36" spans="2:3" x14ac:dyDescent="0.35">
      <c r="B36" s="28"/>
      <c r="C36" s="28"/>
    </row>
    <row r="37" spans="2:3" x14ac:dyDescent="0.35">
      <c r="B37" s="28"/>
      <c r="C37" s="28"/>
    </row>
    <row r="38" spans="2:3" x14ac:dyDescent="0.35">
      <c r="B38" s="28"/>
      <c r="C38" s="28"/>
    </row>
    <row r="39" spans="2:3" x14ac:dyDescent="0.35">
      <c r="B39" s="28"/>
      <c r="C39" s="28"/>
    </row>
    <row r="40" spans="2:3" x14ac:dyDescent="0.35">
      <c r="B40" s="28"/>
      <c r="C40" s="28"/>
    </row>
    <row r="41" spans="2:3" x14ac:dyDescent="0.35">
      <c r="B41" s="28"/>
      <c r="C41" s="28"/>
    </row>
    <row r="42" spans="2:3" x14ac:dyDescent="0.35">
      <c r="B42" s="28"/>
      <c r="C42" s="28"/>
    </row>
    <row r="43" spans="2:3" x14ac:dyDescent="0.35">
      <c r="B43" s="28"/>
      <c r="C43" s="28"/>
    </row>
    <row r="44" spans="2:3" x14ac:dyDescent="0.35">
      <c r="B44" s="28"/>
      <c r="C44" s="28"/>
    </row>
    <row r="45" spans="2:3" x14ac:dyDescent="0.35">
      <c r="B45" s="28"/>
      <c r="C45" s="28"/>
    </row>
    <row r="46" spans="2:3" x14ac:dyDescent="0.35">
      <c r="B46" s="28"/>
      <c r="C46" s="28"/>
    </row>
    <row r="47" spans="2:3" x14ac:dyDescent="0.35">
      <c r="B47" s="28"/>
      <c r="C47" s="28"/>
    </row>
    <row r="48" spans="2:3" x14ac:dyDescent="0.35">
      <c r="B48" s="28"/>
      <c r="C48" s="28"/>
    </row>
    <row r="49" spans="2:3" x14ac:dyDescent="0.35">
      <c r="B49" s="28"/>
      <c r="C49" s="28"/>
    </row>
    <row r="50" spans="2:3" x14ac:dyDescent="0.35">
      <c r="B50" s="28"/>
      <c r="C50" s="28"/>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3" sqref="B13"/>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57" t="s">
        <v>70</v>
      </c>
      <c r="B1" s="57"/>
      <c r="C1" s="57"/>
    </row>
    <row r="2" spans="1:3" x14ac:dyDescent="0.35">
      <c r="A2" s="9" t="s">
        <v>22</v>
      </c>
      <c r="B2" s="37" t="str">
        <f>'GENERALES NOTA 321'!B2:C2</f>
        <v>SINIESTRO 136547096  - APLICATIVO 153855.</v>
      </c>
      <c r="C2" s="38"/>
    </row>
    <row r="3" spans="1:3" x14ac:dyDescent="0.35">
      <c r="A3" s="22" t="s">
        <v>1</v>
      </c>
      <c r="B3" s="37" t="str">
        <f>'GENERALES NOTA 322'!B2:C2</f>
        <v>031-2019</v>
      </c>
      <c r="C3" s="38"/>
    </row>
    <row r="4" spans="1:3" s="2" customFormat="1" x14ac:dyDescent="0.35">
      <c r="A4" s="5" t="s">
        <v>2</v>
      </c>
      <c r="B4" s="39" t="str">
        <f>'GENERALES NOTA 322'!B3:C3</f>
        <v xml:space="preserve">CONTRALORÍA MUNICIPAL DE NEIVA </v>
      </c>
      <c r="C4" s="39"/>
    </row>
    <row r="5" spans="1:3" s="2" customFormat="1" x14ac:dyDescent="0.35">
      <c r="A5" s="5" t="s">
        <v>5</v>
      </c>
      <c r="B5" s="37" t="str">
        <f>'IMPUTACIÓN- GENERALES NOTA 324 '!B5:C5</f>
        <v>Municipio de Neiva- Secretaria de Planeación y ordenamiento</v>
      </c>
      <c r="C5" s="38"/>
    </row>
    <row r="6" spans="1:3" s="2" customFormat="1" x14ac:dyDescent="0.35">
      <c r="A6" s="5" t="s">
        <v>6</v>
      </c>
      <c r="B6" s="39" t="str">
        <f>'GENERALES NOTA 322'!B7:C7</f>
        <v>$ 12,735,000</v>
      </c>
      <c r="C6" s="39"/>
    </row>
    <row r="7" spans="1:3" s="2" customFormat="1" x14ac:dyDescent="0.35">
      <c r="A7" s="5" t="s">
        <v>7</v>
      </c>
      <c r="B7" s="39" t="str">
        <f>'GENERALES NOTA 322'!B8:C8</f>
        <v>ALLIANZ SEGUROS S.A.</v>
      </c>
      <c r="C7" s="39"/>
    </row>
    <row r="8" spans="1:3" x14ac:dyDescent="0.35">
      <c r="A8" s="10" t="s">
        <v>62</v>
      </c>
      <c r="B8" s="43"/>
      <c r="C8" s="44"/>
    </row>
    <row r="9" spans="1:3" x14ac:dyDescent="0.35">
      <c r="A9" s="10" t="s">
        <v>66</v>
      </c>
      <c r="B9" s="82"/>
      <c r="C9" s="82"/>
    </row>
    <row r="10" spans="1:3" x14ac:dyDescent="0.35">
      <c r="A10" s="10" t="s">
        <v>71</v>
      </c>
      <c r="B10" s="82"/>
      <c r="C10" s="82"/>
    </row>
    <row r="11" spans="1:3" ht="43.5" x14ac:dyDescent="0.35">
      <c r="A11" s="5" t="s">
        <v>72</v>
      </c>
      <c r="B11" s="39"/>
      <c r="C11" s="39"/>
    </row>
    <row r="12" spans="1:3" ht="43.5" x14ac:dyDescent="0.35">
      <c r="A12" s="5" t="s">
        <v>73</v>
      </c>
      <c r="B12" s="39"/>
      <c r="C12" s="39"/>
    </row>
    <row r="13" spans="1:3" x14ac:dyDescent="0.35">
      <c r="A13" s="5" t="s">
        <v>74</v>
      </c>
      <c r="B13" s="8"/>
      <c r="C13" s="8"/>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83"/>
      <c r="C2" s="83"/>
      <c r="I2" t="s">
        <v>75</v>
      </c>
      <c r="N2" t="s">
        <v>76</v>
      </c>
    </row>
    <row r="3" spans="2:14" ht="15" customHeight="1" thickTop="1" thickBot="1" x14ac:dyDescent="0.4">
      <c r="B3" s="83" t="s">
        <v>77</v>
      </c>
      <c r="C3" s="83"/>
      <c r="I3" t="s">
        <v>63</v>
      </c>
      <c r="N3" t="s">
        <v>63</v>
      </c>
    </row>
    <row r="4" spans="2:14" ht="15" customHeight="1" thickTop="1" thickBot="1" x14ac:dyDescent="0.4">
      <c r="B4" s="15" t="s">
        <v>78</v>
      </c>
      <c r="C4" s="16"/>
      <c r="I4" t="s">
        <v>79</v>
      </c>
      <c r="N4" t="s">
        <v>65</v>
      </c>
    </row>
    <row r="5" spans="2:14" ht="15" customHeight="1" thickTop="1" thickBot="1" x14ac:dyDescent="0.4">
      <c r="B5" s="15" t="s">
        <v>80</v>
      </c>
      <c r="C5" s="16"/>
    </row>
    <row r="6" spans="2:14" ht="15" customHeight="1" thickTop="1" thickBot="1" x14ac:dyDescent="0.4">
      <c r="B6" s="15" t="s">
        <v>81</v>
      </c>
      <c r="C6" s="16"/>
    </row>
    <row r="7" spans="2:14" ht="44.5" thickTop="1" thickBot="1" x14ac:dyDescent="0.4">
      <c r="B7" s="15" t="s">
        <v>82</v>
      </c>
      <c r="C7" s="17"/>
    </row>
    <row r="8" spans="2:14" ht="30" thickTop="1" thickBot="1" x14ac:dyDescent="0.4">
      <c r="B8" s="15" t="s">
        <v>83</v>
      </c>
      <c r="C8" s="16"/>
    </row>
    <row r="9" spans="2:14" ht="44.5" thickTop="1" thickBot="1" x14ac:dyDescent="0.4">
      <c r="B9" s="15" t="s">
        <v>84</v>
      </c>
      <c r="C9" s="18"/>
    </row>
    <row r="10" spans="2:14" ht="15" customHeight="1" thickTop="1" x14ac:dyDescent="0.3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26</v>
      </c>
      <c r="B1" t="s">
        <v>85</v>
      </c>
      <c r="C1" s="7" t="s">
        <v>30</v>
      </c>
      <c r="D1" s="7" t="s">
        <v>34</v>
      </c>
      <c r="E1" s="3" t="s">
        <v>86</v>
      </c>
      <c r="F1" s="2" t="s">
        <v>65</v>
      </c>
      <c r="G1" s="4">
        <v>0</v>
      </c>
      <c r="H1" t="s">
        <v>87</v>
      </c>
      <c r="I1" t="s">
        <v>88</v>
      </c>
    </row>
    <row r="2" spans="1:9" x14ac:dyDescent="0.35">
      <c r="A2" t="s">
        <v>89</v>
      </c>
      <c r="B2" t="s">
        <v>90</v>
      </c>
      <c r="C2" t="s">
        <v>91</v>
      </c>
      <c r="D2" s="2" t="s">
        <v>92</v>
      </c>
      <c r="E2" s="1" t="s">
        <v>93</v>
      </c>
      <c r="F2" s="2" t="s">
        <v>76</v>
      </c>
      <c r="G2" s="4">
        <v>0.7</v>
      </c>
      <c r="H2" t="s">
        <v>94</v>
      </c>
      <c r="I2" t="s">
        <v>95</v>
      </c>
    </row>
    <row r="3" spans="1:9" x14ac:dyDescent="0.35">
      <c r="A3" t="s">
        <v>96</v>
      </c>
      <c r="C3" t="s">
        <v>97</v>
      </c>
      <c r="D3" s="2" t="s">
        <v>98</v>
      </c>
      <c r="E3" s="1" t="s">
        <v>99</v>
      </c>
      <c r="F3" s="2" t="s">
        <v>63</v>
      </c>
      <c r="G3" s="4">
        <v>0.3</v>
      </c>
      <c r="H3" t="s">
        <v>100</v>
      </c>
      <c r="I3" t="s">
        <v>101</v>
      </c>
    </row>
    <row r="4" spans="1:9" x14ac:dyDescent="0.35">
      <c r="A4" t="s">
        <v>102</v>
      </c>
      <c r="C4" t="s">
        <v>103</v>
      </c>
      <c r="E4" s="1" t="s">
        <v>104</v>
      </c>
      <c r="H4" t="s">
        <v>105</v>
      </c>
      <c r="I4" t="s">
        <v>106</v>
      </c>
    </row>
    <row r="5" spans="1:9" x14ac:dyDescent="0.35">
      <c r="A5" t="s">
        <v>107</v>
      </c>
      <c r="E5" s="1" t="s">
        <v>108</v>
      </c>
      <c r="H5" t="s">
        <v>109</v>
      </c>
      <c r="I5" t="s">
        <v>110</v>
      </c>
    </row>
    <row r="6" spans="1:9" x14ac:dyDescent="0.35">
      <c r="E6" s="1" t="s">
        <v>111</v>
      </c>
      <c r="I6" t="s">
        <v>112</v>
      </c>
    </row>
    <row r="7" spans="1:9" x14ac:dyDescent="0.35">
      <c r="E7" s="1" t="s">
        <v>113</v>
      </c>
    </row>
    <row r="8" spans="1:9" x14ac:dyDescent="0.35">
      <c r="E8" s="1" t="s">
        <v>114</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customXml/itemProps2.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REVELO CASTIBLANCO, MARIA ALEJANDRA (ALLIANZ COLOMBIA)</cp:lastModifiedBy>
  <cp:revision/>
  <dcterms:created xsi:type="dcterms:W3CDTF">2020-12-07T14:41:17Z</dcterms:created>
  <dcterms:modified xsi:type="dcterms:W3CDTF">2024-02-19T05:18:38Z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