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ymlopez\Downloads\"/>
    </mc:Choice>
  </mc:AlternateContent>
  <xr:revisionPtr revIDLastSave="0" documentId="8_{01EFD427-636D-44DD-A01C-97A71D2A597E}" xr6:coauthVersionLast="47" xr6:coauthVersionMax="47" xr10:uidLastSave="{00000000-0000-0000-0000-000000000000}"/>
  <bookViews>
    <workbookView xWindow="-120" yWindow="-120" windowWidth="24240" windowHeight="13020" firstSheet="2" activeTab="4" xr2:uid="{00000000-000D-0000-FFFF-FFFF00000000}"/>
  </bookViews>
  <sheets>
    <sheet name="GENERALES NOTA 322" sheetId="5" r:id="rId1"/>
    <sheet name="NOTAS" sheetId="15" state="hidden"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14" l="1"/>
  <c r="B15" i="14"/>
  <c r="B8" i="17"/>
  <c r="B7" i="17"/>
  <c r="B6" i="17"/>
  <c r="B12" i="17" s="1"/>
  <c r="B11" i="17" s="1"/>
  <c r="B15" i="17" s="1"/>
  <c r="B4" i="17"/>
  <c r="B3" i="17"/>
  <c r="B2" i="17"/>
  <c r="B5" i="10"/>
  <c r="B5" i="14" s="1"/>
  <c r="B4" i="10"/>
  <c r="B3" i="10"/>
  <c r="B4" i="14"/>
  <c r="B6" i="14"/>
  <c r="B8" i="14"/>
  <c r="B7" i="14"/>
  <c r="B3" i="14"/>
  <c r="B2" i="14"/>
  <c r="B3" i="12"/>
  <c r="B5" i="17" l="1"/>
  <c r="B5" i="12" s="1"/>
  <c r="B12" i="14"/>
  <c r="B2" i="12"/>
  <c r="B7" i="12"/>
  <c r="B6" i="12"/>
  <c r="B4" i="12"/>
  <c r="B7" i="10" l="1"/>
  <c r="B6" i="10"/>
</calcChain>
</file>

<file path=xl/sharedStrings.xml><?xml version="1.0" encoding="utf-8"?>
<sst xmlns="http://schemas.openxmlformats.org/spreadsheetml/2006/main" count="223" uniqueCount="145">
  <si>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</si>
  <si>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</si>
  <si>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</si>
  <si>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</si>
  <si>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</si>
  <si>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</si>
  <si>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</si>
  <si>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</si>
  <si>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</si>
  <si>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</si>
  <si>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</si>
  <si>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</si>
  <si>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</si>
  <si>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</si>
  <si>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</si>
  <si>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</si>
  <si>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</si>
  <si>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</si>
  <si>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</si>
  <si>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</si>
  <si>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</si>
  <si>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</si>
  <si>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</si>
  <si>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</si>
  <si>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</si>
  <si>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</si>
  <si>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</si>
  <si>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</si>
  <si>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</si>
  <si>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</si>
  <si>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</si>
  <si>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</si>
  <si>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</si>
  <si>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</si>
  <si>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</si>
  <si>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</si>
  <si>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</si>
  <si>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</si>
  <si>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</si>
  <si>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</si>
  <si>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</si>
  <si>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</si>
  <si>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</si>
  <si>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</si>
  <si>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</si>
  <si>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</si>
  <si>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</si>
  <si>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</si>
  <si>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</si>
  <si>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</si>
  <si>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</si>
  <si>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</si>
  <si>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</si>
  <si>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</si>
  <si>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</si>
  <si>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</si>
  <si>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</si>
  <si>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</si>
  <si>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</si>
  <si>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</si>
  <si>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</si>
  <si>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</si>
  <si>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</si>
  <si>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</si>
  <si>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</si>
  <si>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</si>
  <si>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</si>
  <si>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</si>
  <si>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</si>
  <si>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</si>
  <si>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</si>
  <si>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</si>
  <si>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</si>
  <si>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</si>
  <si>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</si>
  <si>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</si>
  <si>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</si>
  <si>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</si>
  <si>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</si>
  <si>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</si>
  <si>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</si>
  <si>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</si>
  <si>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</si>
  <si>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</si>
  <si>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</si>
  <si>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</si>
  <si>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</si>
  <si>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</si>
  <si>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</si>
  <si>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</si>
  <si>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</si>
  <si>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</si>
  <si>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</si>
  <si>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</si>
  <si>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</si>
  <si>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</si>
  <si>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</si>
  <si>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</si>
  <si>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</si>
  <si>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</si>
  <si>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</si>
  <si>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</si>
  <si>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</si>
  <si>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</si>
  <si>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</si>
  <si>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</si>
  <si>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</si>
  <si>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</si>
  <si>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</si>
  <si>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</si>
  <si>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</si>
  <si>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</si>
  <si>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</si>
  <si>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</si>
  <si>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</si>
  <si>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VALOR ASEGURADO</t>
  </si>
  <si>
    <t>DEDUCIBLE</t>
  </si>
  <si>
    <t xml:space="preserve">VALOR TOMAR </t>
  </si>
  <si>
    <t>12 DE FEBRERO DE 2024</t>
  </si>
  <si>
    <t>031-2019</t>
  </si>
  <si>
    <t xml:space="preserve">CONTRALORÍA MUNICIPAL DE NEIVA </t>
  </si>
  <si>
    <t>Municipio de Neiva- Secretaria de Planeación y ordenamiento</t>
  </si>
  <si>
    <t>$ 12,735,000</t>
  </si>
  <si>
    <t>Municipio de Neiva</t>
  </si>
  <si>
    <t>891.180.009-1</t>
  </si>
  <si>
    <t>No.022085373/0</t>
  </si>
  <si>
    <t xml:space="preserve">Manejo </t>
  </si>
  <si>
    <t>12 de diciembre de 2017</t>
  </si>
  <si>
    <t>26 DE FEBRERO DE 2024</t>
  </si>
  <si>
    <t>9 DE FEBRERO DE 2024</t>
  </si>
  <si>
    <t>22085373 / 0.</t>
  </si>
  <si>
    <t>Desde el 05/2017 hasta el 01/05/2018.</t>
  </si>
  <si>
    <t>Alcances fiscales.</t>
  </si>
  <si>
    <t>ALLIANZ SEGUROS S.A.</t>
  </si>
  <si>
    <t>ASEGURADORA SOLIDARIA</t>
  </si>
  <si>
    <t>N/A</t>
  </si>
  <si>
    <t>X</t>
  </si>
  <si>
    <t xml:space="preserve">• Disminución de la suma asegurada por pago de indemnizaciones con cargo a la Póliza de Manejo No. 022085373 / 0.
</t>
  </si>
  <si>
    <t xml:space="preserve">X - Cédido el 40% a la Aseguradora Solidaria </t>
  </si>
  <si>
    <t>El 16 de mayo de 2017 se suscribió el contrato de obra pública No. 0787 de mínima cuantía entre el Municipio de Neiva - Secretaría de Planeación y Ordenamiento y el Hotel Sulicam - Inversiones UC SAS, por un valor de $29.250.000. El presunto hecho lesivo del patrimonio correspondería a la omisión en el deber de supervisión por parte de los presuntos responsables fiscales con respecto al inadecuado desarrollo y planeación del contrato, cuyo objeto contractual se estableció en el suministro de alojamiento y alimentación para el Consejo Municipal de Planeación de Neiva, tanto dentro como fuera de la ciudad, durante el año 2017. Asimismo, el ente de control fiscal argumenta que la firma contratista, al momento de presentar ante la entidad contratante las facturas y cuentas de cobro  como sustento para hacer exigible el pago,  las mimas presentan serias inconsistencias, como lo es el registro de números de desayunos, almuerzos y cenas que superan ampliamente el número de personas que conforman el Consejo Municipal (27). Al exceder este número, se evidencia una presunta mala gestión y ejecución del contrato, lo cual generó un detrimento por un valor de Doce Millones Setecientos Treinta y Cinco Mil Pesos MCTE ($12.735.000).</t>
  </si>
  <si>
    <t>Vinculación coaseguradora de la póliza asociada al proceso de responsabilidad fiscal PRF 031-2019 (Aseguradora Solidaria - 40% valor aceptado).</t>
  </si>
  <si>
    <r>
      <rPr>
        <b/>
        <sz val="11"/>
        <color theme="1"/>
        <rFont val="Calibri"/>
        <family val="2"/>
        <scheme val="minor"/>
      </rPr>
      <t>SINIESTRO</t>
    </r>
    <r>
      <rPr>
        <sz val="11"/>
        <color theme="1"/>
        <rFont val="Calibri"/>
        <family val="2"/>
        <scheme val="minor"/>
      </rPr>
      <t xml:space="preserve"> 136547096  - </t>
    </r>
    <r>
      <rPr>
        <b/>
        <sz val="11"/>
        <color theme="1"/>
        <rFont val="Calibri"/>
        <family val="2"/>
        <scheme val="minor"/>
      </rPr>
      <t xml:space="preserve">APLICATIVO </t>
    </r>
    <r>
      <rPr>
        <sz val="11"/>
        <color theme="1"/>
        <rFont val="Calibri"/>
        <family val="2"/>
        <scheme val="minor"/>
      </rPr>
      <t>153855.</t>
    </r>
  </si>
  <si>
    <t xml:space="preserve">La Póliza de Manejo No. 022085373 tomada por el Municipio de Neiva, cuyo asegurado son los empleados de la alcaldía de Neiva, y su vigencia es desde el 2 de mayo de 2017 al 1 de mayo de 2018, sí presta cobertura temporal y material, de conformidad con los hechos y cargos expuestos en el auto de imputación conforme con la cuantificación del daño patrimonial, como quiera que dentro de su cobertura contempla fallos con responsabilidad fiscal y delitos contra la administración pública. Lo discutido en el proceso de responsabilidad fiscal 031-2019, fue estructurado con base en la mala ejecución del contrato de suministro de menor cuantía No. 787 de 2017, toda vez que, en las facturas presentadas por el contratista para el pago, se relacionó un número superior de alimentos, versus el número de personas que asistían a las reuniones del Consejo Municipal, es importante resaltar que el objeto del contrato era el suministro de alimentos para las sesiones que llevara a cabo este último. Por lo anterior los empleados de la alcaldía Rafael Hernando Yepes Blanco secretario de planeación y ordenamiento y Carlos Alberto Ibagon Valderrama profesional especializado de planeación, omitieron verificar el numero a asistentes a las reuniones del Consejo versus la cantidad de alimentos relacionados por el contratista, y aprobaron los pagos sin observancia de dichas irregularidades en las facturas. </t>
  </si>
  <si>
    <t xml:space="preserve">Argumentos frente a la Póliza: 
A.	NO SE REÚNEN LOS ELEMENTOS DE LA RESPONSABILIDAD FISCAL, CONCRETAMENTE, NO SE DEMOSTRÓ LA EXISTENCIA DE UN DAÑO PATRIMONIAL AL MUNICIPIO DE NEIVA
B.	EN EL PRESENTE CASO NO SE REÚNEN LOS ELEMENTOS DE LA RESPONSABILIDAD FISCAL, CONCRETAMENTE, NO SE DEMOSTRÓ LA EXISTENCIA DE CULPA GRAVE Y/O DOLO EN CABEZA DE LOS INVESTIGADOS.
C.	HA OPERADO EL FENÓMENO DE LA PRESCRIPCIÓN FRENTE A LA PÓLIZA DE MANEJO NO. 022085373
D.	INEXIGIBILIDAD DE OBLIGACIÓN CONDICIONAL DE LA COMPAÑÍA ASEGURADORA POR CUANTO NO SE REALIZÓ EL RIESGO ASEGURADO EN LA PÓLIZA DE MANEJO NO. 022085373
E.	DE ACREDITARSE UNA CONDUCTA DOLOSA O GRAVEMENTE CULPOSA EN CABEZA DE LOS PRESUNTOS RESPONSABLES, EN TODO CASO, EL DOLO COMPORTA UN RIESGO INASEGURABLE. 
F.	EN CUALQUIER CASO, DE NINGUNA FORMA SE PODRÁ EXCEDER EL LÍMITE DEL VALOR ASEGURADO EN PÓLIZA DE MANEJO NO. 022085373
G.	EXISTENCIA DE COASEGURO E INEXISTENCIA DE SOLIDARIDAD EN EL MARCO DEL COASEGURO CONTENIDO EN LA PÓLIZA DE MANEJO NO. 022085373
Se solicitó la vinculación de la Aseguradora Solidaria en virtud del coaseguro, estamos pendientes de la aceptación de la misma. </t>
  </si>
  <si>
    <t xml:space="preserve">
Como liquidación del detrimento patrimonial se llegó a la suma de Doce millones Setecientos Treinta y Cinco Mil Pesos ($12.735.000), que seria el valor total de los alimentos que no se pueden justificar, como quiera que no hay prueba de que efectivamente hayan sido proporcionados a los asistentes a las sesiones del Consejo Municipal.
Teniendo en cuenta que hay coaseguro, el valor por el cual deberá responder cada aseguradora es el siguiente: 
Alllianz Seguros:  $7.641.000
Aseguradora Solidaria: $5.094.000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</si>
</sst>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2" fillId="0" borderId="4" xfId="0" applyFont="1" applyBorder="1" applyAlignment="1">
      <alignment horizontal="justify" vertical="top"/>
    </xf>
    <xf numFmtId="0" fontId="4" fillId="6" borderId="1" xfId="0" applyFont="1" applyFill="1" applyBorder="1" applyAlignment="1">
      <alignment horizontal="center" vertical="center"/>
    </xf>
    <xf numFmtId="9" fontId="0" fillId="0" borderId="1" xfId="0" applyNumberFormat="1" applyBorder="1" applyAlignment="1">
      <alignment horizontal="justify" vertical="top"/>
    </xf>
    <xf numFmtId="0" fontId="0" fillId="0" borderId="10" xfId="0" applyBorder="1" applyAlignment="1">
      <alignment vertical="top" wrapText="1"/>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42" fontId="0" fillId="0" borderId="1" xfId="1" applyFont="1" applyBorder="1" applyAlignment="1">
      <alignment horizontal="justify"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4" xfId="0" applyFont="1" applyFill="1" applyBorder="1" applyAlignment="1">
      <alignment horizontal="justify" vertical="top"/>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0" fontId="0" fillId="4" borderId="5" xfId="0" applyFont="1" applyFill="1" applyBorder="1" applyAlignment="1" applyProtection="1">
      <alignment horizontal="center" vertical="top" wrapText="1"/>
      <protection locked="0"/>
    </xf>
    <xf numFmtId="0" fontId="0" fillId="4" borderId="6" xfId="0" applyFont="1" applyFill="1" applyBorder="1" applyAlignment="1" applyProtection="1">
      <alignment horizontal="center" vertical="top" wrapText="1"/>
      <protection locked="0"/>
    </xf>
    <xf numFmtId="0" fontId="0" fillId="0" borderId="2" xfId="0" applyBorder="1" applyAlignment="1" applyProtection="1">
      <alignment horizontal="center" vertical="top" wrapText="1"/>
      <protection locked="0"/>
    </xf>
    <xf numFmtId="0" fontId="0" fillId="0" borderId="1" xfId="0" applyBorder="1" applyAlignment="1" applyProtection="1">
      <alignment horizontal="center" wrapText="1"/>
      <protection locked="0"/>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opLeftCell="A2" zoomScale="80" zoomScaleNormal="80" workbookViewId="0">
      <selection activeCell="B10" sqref="B10:C12"/>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0" t="s">
        <v>0</v>
      </c>
      <c r="B1" s="40"/>
      <c r="C1" s="40"/>
    </row>
    <row r="2" spans="1:3" x14ac:dyDescent="0.25">
      <c r="A2" s="5" t="s">
        <v>1</v>
      </c>
      <c r="B2" s="37" t="s">
        <v>119</v>
      </c>
      <c r="C2" s="37"/>
    </row>
    <row r="3" spans="1:3" ht="15" customHeight="1" x14ac:dyDescent="0.25">
      <c r="A3" s="5" t="s">
        <v>2</v>
      </c>
      <c r="B3" s="38" t="s">
        <v>120</v>
      </c>
      <c r="C3" s="39"/>
    </row>
    <row r="4" spans="1:3" x14ac:dyDescent="0.25">
      <c r="A4" s="5" t="s">
        <v>3</v>
      </c>
      <c r="B4" s="38" t="s">
        <v>18</v>
      </c>
      <c r="C4" s="39"/>
    </row>
    <row r="5" spans="1:3" x14ac:dyDescent="0.25">
      <c r="A5" s="5" t="s">
        <v>4</v>
      </c>
      <c r="B5" s="37" t="s">
        <v>20</v>
      </c>
      <c r="C5" s="37"/>
    </row>
    <row r="6" spans="1:3" x14ac:dyDescent="0.25">
      <c r="A6" s="5" t="s">
        <v>5</v>
      </c>
      <c r="B6" s="41" t="s">
        <v>121</v>
      </c>
      <c r="C6" s="42"/>
    </row>
    <row r="7" spans="1:3" x14ac:dyDescent="0.25">
      <c r="A7" s="5" t="s">
        <v>6</v>
      </c>
      <c r="B7" s="43" t="s">
        <v>122</v>
      </c>
      <c r="C7" s="37"/>
    </row>
    <row r="8" spans="1:3" x14ac:dyDescent="0.25">
      <c r="A8" s="31" t="s">
        <v>7</v>
      </c>
      <c r="B8" s="37" t="s">
        <v>133</v>
      </c>
      <c r="C8" s="37"/>
    </row>
    <row r="9" spans="1:3" x14ac:dyDescent="0.25">
      <c r="A9" s="5" t="s">
        <v>8</v>
      </c>
      <c r="B9" s="44" t="s">
        <v>127</v>
      </c>
      <c r="C9" s="45"/>
    </row>
    <row r="10" spans="1:3" x14ac:dyDescent="0.25">
      <c r="A10" s="48" t="s">
        <v>9</v>
      </c>
      <c r="B10" s="49" t="s">
        <v>139</v>
      </c>
      <c r="C10" s="37"/>
    </row>
    <row r="11" spans="1:3" ht="30" customHeight="1" x14ac:dyDescent="0.25">
      <c r="A11" s="48"/>
      <c r="B11" s="37"/>
      <c r="C11" s="37"/>
    </row>
    <row r="12" spans="1:3" x14ac:dyDescent="0.25">
      <c r="A12" s="48"/>
      <c r="B12" s="37"/>
      <c r="C12" s="37"/>
    </row>
    <row r="13" spans="1:3" x14ac:dyDescent="0.25">
      <c r="A13" s="5" t="s">
        <v>10</v>
      </c>
      <c r="B13" s="37" t="s">
        <v>123</v>
      </c>
      <c r="C13" s="37"/>
    </row>
    <row r="14" spans="1:3" ht="17.25" customHeight="1" x14ac:dyDescent="0.25">
      <c r="A14" s="5" t="s">
        <v>11</v>
      </c>
      <c r="B14" s="50" t="s">
        <v>124</v>
      </c>
      <c r="C14" s="50"/>
    </row>
    <row r="15" spans="1:3" ht="15.75" customHeight="1" x14ac:dyDescent="0.25">
      <c r="A15" s="5" t="s">
        <v>12</v>
      </c>
      <c r="B15" s="50" t="s">
        <v>125</v>
      </c>
      <c r="C15" s="50"/>
    </row>
    <row r="16" spans="1:3" ht="33" customHeight="1" x14ac:dyDescent="0.25">
      <c r="A16" s="5" t="s">
        <v>13</v>
      </c>
      <c r="B16" s="44" t="s">
        <v>126</v>
      </c>
      <c r="C16" s="45"/>
    </row>
    <row r="17" spans="1:3" ht="18.75" customHeight="1" x14ac:dyDescent="0.25">
      <c r="A17" s="5" t="s">
        <v>14</v>
      </c>
      <c r="B17" s="46" t="s">
        <v>129</v>
      </c>
      <c r="C17" s="47"/>
    </row>
    <row r="18" spans="1:3" x14ac:dyDescent="0.25">
      <c r="A18" s="5" t="s">
        <v>15</v>
      </c>
      <c r="B18" s="46" t="s">
        <v>118</v>
      </c>
      <c r="C18" s="47"/>
    </row>
    <row r="19" spans="1:3" x14ac:dyDescent="0.25">
      <c r="A19" s="5" t="s">
        <v>16</v>
      </c>
      <c r="B19" s="37" t="s">
        <v>128</v>
      </c>
      <c r="C19" s="37"/>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RowHeight="15" x14ac:dyDescent="0.25"/>
  <sheetData>
    <row r="1" spans="1:1" x14ac:dyDescent="0.25">
      <c r="A1" s="6" t="s">
        <v>17</v>
      </c>
    </row>
    <row r="2" spans="1:1" x14ac:dyDescent="0.25">
      <c r="A2" s="6" t="s">
        <v>18</v>
      </c>
    </row>
    <row r="3" spans="1:1" x14ac:dyDescent="0.25">
      <c r="A3" s="6"/>
    </row>
    <row r="4" spans="1:1" x14ac:dyDescent="0.25">
      <c r="A4" s="6" t="s">
        <v>19</v>
      </c>
    </row>
    <row r="5" spans="1:1" x14ac:dyDescent="0.25">
      <c r="A5" s="6" t="s">
        <v>20</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topLeftCell="A34" zoomScale="90" zoomScaleNormal="90" workbookViewId="0">
      <selection activeCell="B7" sqref="B7:C7"/>
    </sheetView>
  </sheetViews>
  <sheetFormatPr baseColWidth="10" defaultColWidth="0" defaultRowHeight="15" x14ac:dyDescent="0.25"/>
  <cols>
    <col min="1" max="1" width="44.42578125" customWidth="1"/>
    <col min="2" max="2" width="36.28515625" customWidth="1"/>
    <col min="3" max="3" width="64.42578125" customWidth="1"/>
    <col min="4" max="16384" width="11.42578125" hidden="1"/>
  </cols>
  <sheetData>
    <row r="1" spans="1:3" ht="18.75" x14ac:dyDescent="0.25">
      <c r="A1" s="53" t="s">
        <v>21</v>
      </c>
      <c r="B1" s="53"/>
      <c r="C1" s="53"/>
    </row>
    <row r="2" spans="1:3" x14ac:dyDescent="0.25">
      <c r="A2" s="12" t="s">
        <v>22</v>
      </c>
      <c r="B2" s="46" t="s">
        <v>141</v>
      </c>
      <c r="C2" s="47"/>
    </row>
    <row r="3" spans="1:3" s="21" customFormat="1" x14ac:dyDescent="0.25">
      <c r="A3" s="5" t="s">
        <v>1</v>
      </c>
      <c r="B3" s="37" t="str">
        <f>'GENERALES NOTA 322'!B2:C2</f>
        <v>031-2019</v>
      </c>
      <c r="C3" s="37"/>
    </row>
    <row r="4" spans="1:3" s="2" customFormat="1" ht="14.45" customHeight="1" x14ac:dyDescent="0.25">
      <c r="A4" s="5" t="s">
        <v>2</v>
      </c>
      <c r="B4" s="37" t="str">
        <f>'GENERALES NOTA 322'!B3:C3</f>
        <v xml:space="preserve">CONTRALORÍA MUNICIPAL DE NEIVA </v>
      </c>
      <c r="C4" s="37"/>
    </row>
    <row r="5" spans="1:3" s="2" customFormat="1" x14ac:dyDescent="0.25">
      <c r="A5" s="5" t="s">
        <v>5</v>
      </c>
      <c r="B5" s="37" t="str">
        <f>'GENERALES NOTA 322'!B6:C6</f>
        <v>Municipio de Neiva- Secretaria de Planeación y ordenamiento</v>
      </c>
      <c r="C5" s="37"/>
    </row>
    <row r="6" spans="1:3" s="2" customFormat="1" x14ac:dyDescent="0.25">
      <c r="A6" s="5" t="s">
        <v>6</v>
      </c>
      <c r="B6" s="54" t="str">
        <f>'GENERALES NOTA 322'!B7:C7</f>
        <v>$ 12,735,000</v>
      </c>
      <c r="C6" s="54"/>
    </row>
    <row r="7" spans="1:3" s="2" customFormat="1" x14ac:dyDescent="0.25">
      <c r="A7" s="5" t="s">
        <v>7</v>
      </c>
      <c r="B7" s="37" t="str">
        <f>'GENERALES NOTA 322'!B8:C8</f>
        <v>ALLIANZ SEGUROS S.A.</v>
      </c>
      <c r="C7" s="37"/>
    </row>
    <row r="8" spans="1:3" x14ac:dyDescent="0.25">
      <c r="A8" s="22" t="s">
        <v>23</v>
      </c>
      <c r="B8" s="37" t="s">
        <v>130</v>
      </c>
      <c r="C8" s="37"/>
    </row>
    <row r="9" spans="1:3" x14ac:dyDescent="0.25">
      <c r="A9" s="22" t="s">
        <v>24</v>
      </c>
      <c r="B9" s="37" t="s">
        <v>132</v>
      </c>
      <c r="C9" s="37"/>
    </row>
    <row r="10" spans="1:3" x14ac:dyDescent="0.25">
      <c r="A10" s="22" t="s">
        <v>25</v>
      </c>
      <c r="B10" s="51">
        <v>0</v>
      </c>
      <c r="C10" s="52"/>
    </row>
    <row r="11" spans="1:3" x14ac:dyDescent="0.25">
      <c r="A11" s="22" t="s">
        <v>26</v>
      </c>
      <c r="B11" s="38" t="s">
        <v>89</v>
      </c>
      <c r="C11" s="39"/>
    </row>
    <row r="12" spans="1:3" x14ac:dyDescent="0.25">
      <c r="A12" s="22" t="s">
        <v>27</v>
      </c>
      <c r="B12" s="37" t="s">
        <v>131</v>
      </c>
      <c r="C12" s="37"/>
    </row>
    <row r="13" spans="1:3" x14ac:dyDescent="0.25">
      <c r="A13" s="22" t="s">
        <v>28</v>
      </c>
      <c r="B13" s="37" t="s">
        <v>85</v>
      </c>
      <c r="C13" s="37"/>
    </row>
    <row r="14" spans="1:3" x14ac:dyDescent="0.25">
      <c r="A14" s="22" t="s">
        <v>29</v>
      </c>
      <c r="B14" s="37" t="s">
        <v>85</v>
      </c>
      <c r="C14" s="37"/>
    </row>
    <row r="15" spans="1:3" x14ac:dyDescent="0.25">
      <c r="A15" s="55" t="s">
        <v>30</v>
      </c>
      <c r="B15" s="37" t="s">
        <v>91</v>
      </c>
      <c r="C15" s="37"/>
    </row>
    <row r="16" spans="1:3" x14ac:dyDescent="0.25">
      <c r="A16" s="56"/>
      <c r="B16" s="34" t="s">
        <v>31</v>
      </c>
      <c r="C16" s="34" t="s">
        <v>32</v>
      </c>
    </row>
    <row r="17" spans="1:3" x14ac:dyDescent="0.25">
      <c r="A17" s="56"/>
      <c r="B17" s="8" t="s">
        <v>133</v>
      </c>
      <c r="C17" s="35">
        <v>0.6</v>
      </c>
    </row>
    <row r="18" spans="1:3" x14ac:dyDescent="0.25">
      <c r="A18" s="56"/>
      <c r="B18" s="8" t="s">
        <v>134</v>
      </c>
      <c r="C18" s="35">
        <v>0.4</v>
      </c>
    </row>
    <row r="19" spans="1:3" x14ac:dyDescent="0.25">
      <c r="A19" s="56"/>
      <c r="B19" s="8"/>
      <c r="C19" s="8"/>
    </row>
    <row r="20" spans="1:3" x14ac:dyDescent="0.25">
      <c r="A20" s="22" t="s">
        <v>33</v>
      </c>
      <c r="B20" s="37" t="s">
        <v>90</v>
      </c>
      <c r="C20" s="37"/>
    </row>
    <row r="21" spans="1:3" x14ac:dyDescent="0.25">
      <c r="A21" s="22" t="s">
        <v>34</v>
      </c>
      <c r="B21" s="38"/>
      <c r="C21" s="39"/>
    </row>
    <row r="22" spans="1:3" x14ac:dyDescent="0.25">
      <c r="A22" s="33" t="s">
        <v>35</v>
      </c>
      <c r="B22" s="37" t="s">
        <v>90</v>
      </c>
      <c r="C22" s="37"/>
    </row>
    <row r="23" spans="1:3" x14ac:dyDescent="0.25">
      <c r="A23" s="57" t="s">
        <v>36</v>
      </c>
      <c r="B23" s="57"/>
      <c r="C23" s="57"/>
    </row>
    <row r="24" spans="1:3" x14ac:dyDescent="0.25">
      <c r="A24" s="46" t="s">
        <v>37</v>
      </c>
      <c r="B24" s="47"/>
      <c r="C24" s="19" t="s">
        <v>136</v>
      </c>
    </row>
    <row r="25" spans="1:3" x14ac:dyDescent="0.25">
      <c r="A25" s="46" t="s">
        <v>38</v>
      </c>
      <c r="B25" s="47"/>
      <c r="C25" s="19" t="s">
        <v>136</v>
      </c>
    </row>
    <row r="26" spans="1:3" ht="36" customHeight="1" x14ac:dyDescent="0.25">
      <c r="A26" s="41" t="s">
        <v>137</v>
      </c>
      <c r="B26" s="47"/>
      <c r="C26" s="20" t="s">
        <v>136</v>
      </c>
    </row>
    <row r="27" spans="1:3" x14ac:dyDescent="0.25">
      <c r="A27" s="13" t="s">
        <v>39</v>
      </c>
      <c r="B27" s="14"/>
      <c r="C27" s="19" t="s">
        <v>136</v>
      </c>
    </row>
    <row r="28" spans="1:3" x14ac:dyDescent="0.25">
      <c r="A28" s="46" t="s">
        <v>40</v>
      </c>
      <c r="B28" s="47"/>
      <c r="C28" s="19" t="s">
        <v>138</v>
      </c>
    </row>
    <row r="29" spans="1:3" ht="21" customHeight="1" x14ac:dyDescent="0.25">
      <c r="A29" s="46" t="s">
        <v>41</v>
      </c>
      <c r="B29" s="47"/>
      <c r="C29" s="32" t="s">
        <v>135</v>
      </c>
    </row>
    <row r="30" spans="1:3" x14ac:dyDescent="0.25">
      <c r="A30" s="46" t="s">
        <v>42</v>
      </c>
      <c r="B30" s="47"/>
      <c r="C30" s="19" t="s">
        <v>135</v>
      </c>
    </row>
    <row r="31" spans="1:3" ht="45" x14ac:dyDescent="0.25">
      <c r="A31" s="61" t="s">
        <v>43</v>
      </c>
      <c r="B31" s="62"/>
      <c r="C31" s="36" t="s">
        <v>140</v>
      </c>
    </row>
    <row r="32" spans="1:3" x14ac:dyDescent="0.25">
      <c r="A32" s="59" t="s">
        <v>44</v>
      </c>
      <c r="B32" s="59"/>
      <c r="C32" s="59"/>
    </row>
    <row r="33" spans="1:3" x14ac:dyDescent="0.25">
      <c r="A33" s="58" t="s">
        <v>45</v>
      </c>
      <c r="B33" s="58"/>
      <c r="C33" s="8" t="s">
        <v>135</v>
      </c>
    </row>
    <row r="34" spans="1:3" x14ac:dyDescent="0.25">
      <c r="A34" s="58" t="s">
        <v>46</v>
      </c>
      <c r="B34" s="58"/>
      <c r="C34" s="8" t="s">
        <v>135</v>
      </c>
    </row>
    <row r="35" spans="1:3" x14ac:dyDescent="0.25">
      <c r="A35" s="58" t="s">
        <v>47</v>
      </c>
      <c r="B35" s="58"/>
      <c r="C35" s="8" t="s">
        <v>135</v>
      </c>
    </row>
    <row r="36" spans="1:3" x14ac:dyDescent="0.25">
      <c r="A36" s="58" t="s">
        <v>48</v>
      </c>
      <c r="B36" s="58"/>
      <c r="C36" s="8" t="s">
        <v>135</v>
      </c>
    </row>
    <row r="37" spans="1:3" x14ac:dyDescent="0.25">
      <c r="A37" s="58" t="s">
        <v>49</v>
      </c>
      <c r="B37" s="58"/>
      <c r="C37" s="8" t="s">
        <v>135</v>
      </c>
    </row>
    <row r="38" spans="1:3" x14ac:dyDescent="0.25">
      <c r="A38" s="58" t="s">
        <v>50</v>
      </c>
      <c r="B38" s="58"/>
      <c r="C38" s="8" t="s">
        <v>136</v>
      </c>
    </row>
    <row r="39" spans="1:3" x14ac:dyDescent="0.25">
      <c r="A39" s="58" t="s">
        <v>51</v>
      </c>
      <c r="B39" s="58"/>
      <c r="C39" s="8" t="s">
        <v>136</v>
      </c>
    </row>
    <row r="40" spans="1:3" x14ac:dyDescent="0.25">
      <c r="A40" s="58" t="s">
        <v>52</v>
      </c>
      <c r="B40" s="58"/>
      <c r="C40" s="8" t="s">
        <v>135</v>
      </c>
    </row>
    <row r="41" spans="1:3" x14ac:dyDescent="0.25">
      <c r="A41" s="58" t="s">
        <v>53</v>
      </c>
      <c r="B41" s="58"/>
      <c r="C41" s="8" t="s">
        <v>135</v>
      </c>
    </row>
    <row r="42" spans="1:3" x14ac:dyDescent="0.25">
      <c r="A42" s="58" t="s">
        <v>54</v>
      </c>
      <c r="B42" s="58"/>
      <c r="C42" s="8" t="s">
        <v>135</v>
      </c>
    </row>
    <row r="43" spans="1:3" x14ac:dyDescent="0.25">
      <c r="A43" s="58" t="s">
        <v>55</v>
      </c>
      <c r="B43" s="58"/>
      <c r="C43" s="8" t="s">
        <v>136</v>
      </c>
    </row>
    <row r="44" spans="1:3" x14ac:dyDescent="0.25">
      <c r="A44" s="58" t="s">
        <v>56</v>
      </c>
      <c r="B44" s="58"/>
      <c r="C44" s="8" t="s">
        <v>135</v>
      </c>
    </row>
    <row r="45" spans="1:3" x14ac:dyDescent="0.25">
      <c r="A45" s="58" t="s">
        <v>57</v>
      </c>
      <c r="B45" s="58"/>
      <c r="C45" s="8" t="s">
        <v>135</v>
      </c>
    </row>
    <row r="46" spans="1:3" x14ac:dyDescent="0.25">
      <c r="A46" s="58" t="s">
        <v>58</v>
      </c>
      <c r="B46" s="58"/>
      <c r="C46" s="8" t="s">
        <v>135</v>
      </c>
    </row>
    <row r="47" spans="1:3" x14ac:dyDescent="0.25">
      <c r="A47" s="58" t="s">
        <v>59</v>
      </c>
      <c r="B47" s="58"/>
      <c r="C47" s="8" t="s">
        <v>135</v>
      </c>
    </row>
    <row r="48" spans="1:3" x14ac:dyDescent="0.25">
      <c r="A48" s="58" t="s">
        <v>60</v>
      </c>
      <c r="B48" s="58"/>
      <c r="C48" s="8"/>
    </row>
    <row r="49" spans="1:3" x14ac:dyDescent="0.25">
      <c r="A49" s="60"/>
      <c r="B49" s="60"/>
      <c r="C49" s="8"/>
    </row>
  </sheetData>
  <mergeCells count="45">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 ref="A25:B25"/>
    <mergeCell ref="A43:B43"/>
    <mergeCell ref="A37:B37"/>
    <mergeCell ref="A32:C32"/>
    <mergeCell ref="A33:B33"/>
    <mergeCell ref="A34:B34"/>
    <mergeCell ref="A35:B35"/>
    <mergeCell ref="A36:B36"/>
    <mergeCell ref="B20:C20"/>
    <mergeCell ref="B21:C21"/>
    <mergeCell ref="B22:C22"/>
    <mergeCell ref="A23:C23"/>
    <mergeCell ref="A24:B24"/>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C10" sqref="C10"/>
    </sheetView>
  </sheetViews>
  <sheetFormatPr baseColWidth="10" defaultColWidth="0" defaultRowHeight="15" x14ac:dyDescent="0.25"/>
  <cols>
    <col min="1" max="1" width="41.85546875" style="27" customWidth="1"/>
    <col min="2" max="2" width="30.5703125" style="27" customWidth="1"/>
    <col min="3" max="3" width="76.140625" style="27"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77" t="s">
        <v>61</v>
      </c>
      <c r="B1" s="77"/>
      <c r="C1" s="77"/>
    </row>
    <row r="2" spans="1:6" x14ac:dyDescent="0.25">
      <c r="A2" s="23" t="s">
        <v>22</v>
      </c>
      <c r="B2" s="78" t="str">
        <f>'GENERALES NOTA 321'!B2:C2</f>
        <v>SINIESTRO 136547096  - APLICATIVO 153855.</v>
      </c>
      <c r="C2" s="79"/>
    </row>
    <row r="3" spans="1:6" x14ac:dyDescent="0.25">
      <c r="A3" s="24" t="s">
        <v>1</v>
      </c>
      <c r="B3" s="65" t="str">
        <f>'GENERALES NOTA 322'!B2:C2</f>
        <v>031-2019</v>
      </c>
      <c r="C3" s="66"/>
    </row>
    <row r="4" spans="1:6" s="2" customFormat="1" x14ac:dyDescent="0.25">
      <c r="A4" s="25" t="s">
        <v>2</v>
      </c>
      <c r="B4" s="64" t="str">
        <f>'GENERALES NOTA 322'!B3:C3</f>
        <v xml:space="preserve">CONTRALORÍA MUNICIPAL DE NEIVA </v>
      </c>
      <c r="C4" s="64"/>
    </row>
    <row r="5" spans="1:6" s="2" customFormat="1" x14ac:dyDescent="0.25">
      <c r="A5" s="25" t="s">
        <v>5</v>
      </c>
      <c r="B5" s="78" t="str">
        <f>'GENERALES NOTA 321'!B5:C5</f>
        <v>Municipio de Neiva- Secretaria de Planeación y ordenamiento</v>
      </c>
      <c r="C5" s="79"/>
    </row>
    <row r="6" spans="1:6" s="2" customFormat="1" x14ac:dyDescent="0.25">
      <c r="A6" s="5" t="s">
        <v>115</v>
      </c>
      <c r="B6" s="80">
        <f>'GENERALES NOTA 321'!B10:C10</f>
        <v>0</v>
      </c>
      <c r="C6" s="81"/>
    </row>
    <row r="7" spans="1:6" s="2" customFormat="1" x14ac:dyDescent="0.25">
      <c r="A7" s="5" t="s">
        <v>6</v>
      </c>
      <c r="B7" s="76" t="str">
        <f>'GENERALES NOTA 322'!B7:C7</f>
        <v>$ 12,735,000</v>
      </c>
      <c r="C7" s="76"/>
    </row>
    <row r="8" spans="1:6" s="2" customFormat="1" x14ac:dyDescent="0.25">
      <c r="A8" s="25" t="s">
        <v>7</v>
      </c>
      <c r="B8" s="64" t="str">
        <f>'GENERALES NOTA 322'!B8:C8</f>
        <v>ALLIANZ SEGUROS S.A.</v>
      </c>
      <c r="C8" s="64"/>
    </row>
    <row r="9" spans="1:6" ht="23.25" customHeight="1" x14ac:dyDescent="0.25">
      <c r="A9" s="26" t="s">
        <v>62</v>
      </c>
      <c r="B9" s="65" t="s">
        <v>63</v>
      </c>
      <c r="C9" s="66"/>
    </row>
    <row r="10" spans="1:6" ht="60" x14ac:dyDescent="0.25">
      <c r="A10" s="25" t="s">
        <v>64</v>
      </c>
      <c r="E10" t="s">
        <v>65</v>
      </c>
      <c r="F10" s="11">
        <v>0.7</v>
      </c>
    </row>
    <row r="11" spans="1:6" x14ac:dyDescent="0.25">
      <c r="A11" s="30" t="s">
        <v>66</v>
      </c>
      <c r="B11" s="76">
        <f>'GENERALES NOTA 322'!B11:C11</f>
        <v>0</v>
      </c>
      <c r="C11" s="76"/>
      <c r="E11" t="s">
        <v>63</v>
      </c>
      <c r="F11" s="11">
        <v>0.3</v>
      </c>
    </row>
    <row r="12" spans="1:6" x14ac:dyDescent="0.25">
      <c r="A12" s="10" t="s">
        <v>117</v>
      </c>
      <c r="B12" s="71">
        <f>MIN(B6,B7)</f>
        <v>0</v>
      </c>
      <c r="C12" s="72"/>
      <c r="F12" s="11"/>
    </row>
    <row r="13" spans="1:6" x14ac:dyDescent="0.25">
      <c r="A13" s="26" t="s">
        <v>30</v>
      </c>
      <c r="B13" s="73">
        <v>1</v>
      </c>
      <c r="C13" s="73"/>
      <c r="F13" s="11"/>
    </row>
    <row r="14" spans="1:6" x14ac:dyDescent="0.25">
      <c r="A14" s="26" t="s">
        <v>116</v>
      </c>
      <c r="B14" s="74">
        <v>0</v>
      </c>
      <c r="C14" s="75"/>
      <c r="F14" s="11"/>
    </row>
    <row r="15" spans="1:6" x14ac:dyDescent="0.25">
      <c r="A15" s="29" t="s">
        <v>67</v>
      </c>
      <c r="B15" s="80">
        <f>IFERROR(B11*(VLOOKUP(B9,E10:F15,2,0)),16666)</f>
        <v>0</v>
      </c>
      <c r="C15" s="81"/>
    </row>
    <row r="16" spans="1:6" ht="107.25" customHeight="1" x14ac:dyDescent="0.25">
      <c r="A16" s="25" t="s">
        <v>68</v>
      </c>
      <c r="B16" s="86"/>
      <c r="C16" s="66"/>
    </row>
    <row r="17" spans="1:3" ht="90" x14ac:dyDescent="0.25">
      <c r="A17" s="25" t="s">
        <v>69</v>
      </c>
      <c r="B17" s="87"/>
      <c r="C17" s="63"/>
    </row>
    <row r="19" spans="1:3" x14ac:dyDescent="0.25">
      <c r="B19" s="28"/>
      <c r="C19" s="28"/>
    </row>
    <row r="20" spans="1:3" x14ac:dyDescent="0.25">
      <c r="B20" s="28"/>
      <c r="C20" s="28"/>
    </row>
    <row r="21" spans="1:3" x14ac:dyDescent="0.25">
      <c r="B21" s="28"/>
      <c r="C21" s="28"/>
    </row>
    <row r="22" spans="1:3" x14ac:dyDescent="0.25">
      <c r="B22" s="28"/>
      <c r="C22" s="28"/>
    </row>
    <row r="23" spans="1:3" x14ac:dyDescent="0.25">
      <c r="B23" s="28"/>
      <c r="C23" s="28"/>
    </row>
    <row r="24" spans="1:3" x14ac:dyDescent="0.25">
      <c r="B24" s="28"/>
      <c r="C24" s="28"/>
    </row>
    <row r="25" spans="1:3" x14ac:dyDescent="0.25">
      <c r="B25" s="28"/>
      <c r="C25" s="28"/>
    </row>
    <row r="26" spans="1:3" x14ac:dyDescent="0.25">
      <c r="B26" s="28"/>
      <c r="C26" s="28"/>
    </row>
    <row r="27" spans="1:3" x14ac:dyDescent="0.25">
      <c r="B27" s="28"/>
      <c r="C27" s="28"/>
    </row>
    <row r="28" spans="1:3" x14ac:dyDescent="0.25">
      <c r="B28" s="28"/>
      <c r="C28" s="28"/>
    </row>
    <row r="29" spans="1:3" x14ac:dyDescent="0.25">
      <c r="B29" s="28"/>
      <c r="C29" s="28"/>
    </row>
    <row r="30" spans="1:3" x14ac:dyDescent="0.25">
      <c r="B30" s="28"/>
      <c r="C30" s="28"/>
    </row>
    <row r="31" spans="1:3" x14ac:dyDescent="0.25">
      <c r="B31" s="28"/>
      <c r="C31" s="28"/>
    </row>
    <row r="32" spans="1:3" x14ac:dyDescent="0.25">
      <c r="B32" s="28"/>
      <c r="C32" s="28"/>
    </row>
    <row r="33" spans="2:3" x14ac:dyDescent="0.25">
      <c r="B33" s="28"/>
      <c r="C33" s="28"/>
    </row>
    <row r="34" spans="2:3" x14ac:dyDescent="0.25">
      <c r="B34" s="28"/>
      <c r="C34" s="28"/>
    </row>
    <row r="35" spans="2:3" x14ac:dyDescent="0.25">
      <c r="B35" s="28"/>
      <c r="C35" s="28"/>
    </row>
    <row r="36" spans="2:3" x14ac:dyDescent="0.25">
      <c r="B36" s="28"/>
      <c r="C36" s="28"/>
    </row>
    <row r="37" spans="2:3" x14ac:dyDescent="0.25">
      <c r="B37" s="28"/>
      <c r="C37" s="28"/>
    </row>
    <row r="38" spans="2:3" x14ac:dyDescent="0.25">
      <c r="B38" s="28"/>
      <c r="C38" s="28"/>
    </row>
    <row r="39" spans="2:3" x14ac:dyDescent="0.25">
      <c r="B39" s="28"/>
      <c r="C39" s="28"/>
    </row>
    <row r="40" spans="2:3" x14ac:dyDescent="0.25">
      <c r="B40" s="28"/>
      <c r="C40" s="28"/>
    </row>
    <row r="41" spans="2:3" x14ac:dyDescent="0.25">
      <c r="B41" s="28"/>
      <c r="C41" s="28"/>
    </row>
    <row r="42" spans="2:3" x14ac:dyDescent="0.25">
      <c r="B42" s="28"/>
      <c r="C42" s="28"/>
    </row>
    <row r="43" spans="2:3" x14ac:dyDescent="0.25">
      <c r="B43" s="28"/>
      <c r="C43" s="28"/>
    </row>
    <row r="44" spans="2:3" x14ac:dyDescent="0.25">
      <c r="B44" s="28"/>
      <c r="C44" s="28"/>
    </row>
    <row r="45" spans="2:3" x14ac:dyDescent="0.25">
      <c r="B45" s="28"/>
      <c r="C45" s="28"/>
    </row>
    <row r="46" spans="2:3" x14ac:dyDescent="0.25">
      <c r="B46" s="28"/>
      <c r="C46" s="28"/>
    </row>
    <row r="47" spans="2:3" x14ac:dyDescent="0.25">
      <c r="B47" s="28"/>
      <c r="C47" s="28"/>
    </row>
    <row r="48" spans="2:3" x14ac:dyDescent="0.25">
      <c r="B48" s="28"/>
      <c r="C48" s="28"/>
    </row>
    <row r="49" spans="2:3" x14ac:dyDescent="0.25">
      <c r="B49" s="28"/>
      <c r="C49" s="28"/>
    </row>
    <row r="50" spans="2:3" x14ac:dyDescent="0.25">
      <c r="B50" s="28"/>
      <c r="C50" s="28"/>
    </row>
  </sheetData>
  <sheetProtection selectLockedCells="1"/>
  <mergeCells count="16">
    <mergeCell ref="B7:C7"/>
    <mergeCell ref="A1:C1"/>
    <mergeCell ref="B2:C2"/>
    <mergeCell ref="B3:C3"/>
    <mergeCell ref="B4:C4"/>
    <mergeCell ref="B5:C5"/>
    <mergeCell ref="B6:C6"/>
    <mergeCell ref="B17:C17"/>
    <mergeCell ref="B8:C8"/>
    <mergeCell ref="B9:C9"/>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tabSelected="1" zoomScale="70" zoomScaleNormal="70" workbookViewId="0">
      <selection activeCell="B16" sqref="B16:C16"/>
    </sheetView>
  </sheetViews>
  <sheetFormatPr baseColWidth="10" defaultColWidth="0" defaultRowHeight="15" x14ac:dyDescent="0.25"/>
  <cols>
    <col min="1" max="1" width="41.85546875" style="27" customWidth="1"/>
    <col min="2" max="2" width="30.5703125" style="27" customWidth="1"/>
    <col min="3" max="3" width="76.140625" style="27"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77" t="s">
        <v>61</v>
      </c>
      <c r="B1" s="77"/>
      <c r="C1" s="77"/>
    </row>
    <row r="2" spans="1:6" x14ac:dyDescent="0.25">
      <c r="A2" s="23" t="s">
        <v>22</v>
      </c>
      <c r="B2" s="78" t="str">
        <f>'GENERALES NOTA 321'!B2:C2</f>
        <v>SINIESTRO 136547096  - APLICATIVO 153855.</v>
      </c>
      <c r="C2" s="79"/>
    </row>
    <row r="3" spans="1:6" x14ac:dyDescent="0.25">
      <c r="A3" s="24" t="s">
        <v>1</v>
      </c>
      <c r="B3" s="65" t="str">
        <f>'GENERALES NOTA 322'!B2:C2</f>
        <v>031-2019</v>
      </c>
      <c r="C3" s="66"/>
    </row>
    <row r="4" spans="1:6" s="2" customFormat="1" x14ac:dyDescent="0.25">
      <c r="A4" s="25" t="s">
        <v>2</v>
      </c>
      <c r="B4" s="64" t="str">
        <f>'GENERALES NOTA 322'!B3:C3</f>
        <v xml:space="preserve">CONTRALORÍA MUNICIPAL DE NEIVA </v>
      </c>
      <c r="C4" s="64"/>
    </row>
    <row r="5" spans="1:6" s="2" customFormat="1" x14ac:dyDescent="0.25">
      <c r="A5" s="25" t="s">
        <v>5</v>
      </c>
      <c r="B5" s="78" t="str">
        <f>'GENERALES NOTA 321'!B5:C5</f>
        <v>Municipio de Neiva- Secretaria de Planeación y ordenamiento</v>
      </c>
      <c r="C5" s="79"/>
    </row>
    <row r="6" spans="1:6" s="2" customFormat="1" x14ac:dyDescent="0.25">
      <c r="A6" s="5" t="s">
        <v>115</v>
      </c>
      <c r="B6" s="80">
        <f>'GENERALES NOTA 321'!B10:C10</f>
        <v>0</v>
      </c>
      <c r="C6" s="81"/>
    </row>
    <row r="7" spans="1:6" s="2" customFormat="1" x14ac:dyDescent="0.25">
      <c r="A7" s="5" t="s">
        <v>6</v>
      </c>
      <c r="B7" s="76" t="str">
        <f>'GENERALES NOTA 322'!B7:C7</f>
        <v>$ 12,735,000</v>
      </c>
      <c r="C7" s="76"/>
    </row>
    <row r="8" spans="1:6" s="2" customFormat="1" x14ac:dyDescent="0.25">
      <c r="A8" s="25" t="s">
        <v>7</v>
      </c>
      <c r="B8" s="64" t="str">
        <f>'GENERALES NOTA 322'!B8:C8</f>
        <v>ALLIANZ SEGUROS S.A.</v>
      </c>
      <c r="C8" s="64"/>
    </row>
    <row r="9" spans="1:6" ht="23.25" customHeight="1" x14ac:dyDescent="0.25">
      <c r="A9" s="26" t="s">
        <v>62</v>
      </c>
      <c r="B9" s="65" t="s">
        <v>63</v>
      </c>
      <c r="C9" s="66"/>
    </row>
    <row r="10" spans="1:6" ht="60" x14ac:dyDescent="0.25">
      <c r="A10" s="25" t="s">
        <v>64</v>
      </c>
      <c r="B10" s="84" t="s">
        <v>142</v>
      </c>
      <c r="C10" s="85"/>
      <c r="E10" t="s">
        <v>65</v>
      </c>
      <c r="F10" s="11">
        <v>0.7</v>
      </c>
    </row>
    <row r="11" spans="1:6" x14ac:dyDescent="0.25">
      <c r="A11" s="30" t="s">
        <v>66</v>
      </c>
      <c r="B11" s="67">
        <f>(B12-B14)*B13</f>
        <v>0</v>
      </c>
      <c r="C11" s="68"/>
      <c r="E11" t="s">
        <v>63</v>
      </c>
      <c r="F11" s="11">
        <v>0.3</v>
      </c>
    </row>
    <row r="12" spans="1:6" x14ac:dyDescent="0.25">
      <c r="A12" s="10" t="s">
        <v>117</v>
      </c>
      <c r="B12" s="71">
        <f>MIN(B6,B7)</f>
        <v>0</v>
      </c>
      <c r="C12" s="72"/>
      <c r="F12" s="11"/>
    </row>
    <row r="13" spans="1:6" x14ac:dyDescent="0.25">
      <c r="A13" s="26" t="s">
        <v>30</v>
      </c>
      <c r="B13" s="73">
        <v>1</v>
      </c>
      <c r="C13" s="73"/>
      <c r="F13" s="11"/>
    </row>
    <row r="14" spans="1:6" x14ac:dyDescent="0.25">
      <c r="A14" s="26" t="s">
        <v>116</v>
      </c>
      <c r="B14" s="74">
        <v>0</v>
      </c>
      <c r="C14" s="74"/>
      <c r="F14" s="11"/>
    </row>
    <row r="15" spans="1:6" x14ac:dyDescent="0.25">
      <c r="A15" s="29" t="s">
        <v>67</v>
      </c>
      <c r="B15" s="69">
        <f>IFERROR(B11*(VLOOKUP(B9,E10:F15,2,0)),16666)</f>
        <v>0</v>
      </c>
      <c r="C15" s="70"/>
    </row>
    <row r="16" spans="1:6" ht="180" customHeight="1" x14ac:dyDescent="0.25">
      <c r="A16" s="25" t="s">
        <v>68</v>
      </c>
      <c r="B16" s="86" t="s">
        <v>144</v>
      </c>
      <c r="C16" s="66"/>
    </row>
    <row r="17" spans="1:3" ht="90" x14ac:dyDescent="0.25">
      <c r="A17" s="25" t="s">
        <v>69</v>
      </c>
      <c r="B17" s="87" t="s">
        <v>143</v>
      </c>
      <c r="C17" s="63"/>
    </row>
    <row r="19" spans="1:3" x14ac:dyDescent="0.25">
      <c r="B19" s="28"/>
      <c r="C19" s="28"/>
    </row>
    <row r="20" spans="1:3" x14ac:dyDescent="0.25">
      <c r="B20" s="28"/>
      <c r="C20" s="28"/>
    </row>
    <row r="21" spans="1:3" x14ac:dyDescent="0.25">
      <c r="B21" s="28"/>
      <c r="C21" s="28"/>
    </row>
    <row r="22" spans="1:3" x14ac:dyDescent="0.25">
      <c r="B22" s="28"/>
      <c r="C22" s="28"/>
    </row>
    <row r="23" spans="1:3" x14ac:dyDescent="0.25">
      <c r="B23" s="28"/>
      <c r="C23" s="28"/>
    </row>
    <row r="24" spans="1:3" x14ac:dyDescent="0.25">
      <c r="B24" s="28"/>
      <c r="C24" s="28"/>
    </row>
    <row r="25" spans="1:3" x14ac:dyDescent="0.25">
      <c r="B25" s="28"/>
      <c r="C25" s="28"/>
    </row>
    <row r="26" spans="1:3" x14ac:dyDescent="0.25">
      <c r="B26" s="28"/>
      <c r="C26" s="28"/>
    </row>
    <row r="27" spans="1:3" x14ac:dyDescent="0.25">
      <c r="B27" s="28"/>
      <c r="C27" s="28"/>
    </row>
    <row r="28" spans="1:3" x14ac:dyDescent="0.25">
      <c r="B28" s="28"/>
      <c r="C28" s="28"/>
    </row>
    <row r="29" spans="1:3" x14ac:dyDescent="0.25">
      <c r="B29" s="28"/>
      <c r="C29" s="28"/>
    </row>
    <row r="30" spans="1:3" x14ac:dyDescent="0.25">
      <c r="B30" s="28"/>
      <c r="C30" s="28"/>
    </row>
    <row r="31" spans="1:3" x14ac:dyDescent="0.25">
      <c r="B31" s="28"/>
      <c r="C31" s="28"/>
    </row>
    <row r="32" spans="1:3" x14ac:dyDescent="0.25">
      <c r="B32" s="28"/>
      <c r="C32" s="28"/>
    </row>
    <row r="33" spans="2:3" x14ac:dyDescent="0.25">
      <c r="B33" s="28"/>
      <c r="C33" s="28"/>
    </row>
    <row r="34" spans="2:3" x14ac:dyDescent="0.25">
      <c r="B34" s="28"/>
      <c r="C34" s="28"/>
    </row>
    <row r="35" spans="2:3" x14ac:dyDescent="0.25">
      <c r="B35" s="28"/>
      <c r="C35" s="28"/>
    </row>
    <row r="36" spans="2:3" x14ac:dyDescent="0.25">
      <c r="B36" s="28"/>
      <c r="C36" s="28"/>
    </row>
    <row r="37" spans="2:3" x14ac:dyDescent="0.25">
      <c r="B37" s="28"/>
      <c r="C37" s="28"/>
    </row>
    <row r="38" spans="2:3" x14ac:dyDescent="0.25">
      <c r="B38" s="28"/>
      <c r="C38" s="28"/>
    </row>
    <row r="39" spans="2:3" x14ac:dyDescent="0.25">
      <c r="B39" s="28"/>
      <c r="C39" s="28"/>
    </row>
    <row r="40" spans="2:3" x14ac:dyDescent="0.25">
      <c r="B40" s="28"/>
      <c r="C40" s="28"/>
    </row>
    <row r="41" spans="2:3" x14ac:dyDescent="0.25">
      <c r="B41" s="28"/>
      <c r="C41" s="28"/>
    </row>
    <row r="42" spans="2:3" x14ac:dyDescent="0.25">
      <c r="B42" s="28"/>
      <c r="C42" s="28"/>
    </row>
    <row r="43" spans="2:3" x14ac:dyDescent="0.25">
      <c r="B43" s="28"/>
      <c r="C43" s="28"/>
    </row>
    <row r="44" spans="2:3" x14ac:dyDescent="0.25">
      <c r="B44" s="28"/>
      <c r="C44" s="28"/>
    </row>
    <row r="45" spans="2:3" x14ac:dyDescent="0.25">
      <c r="B45" s="28"/>
      <c r="C45" s="28"/>
    </row>
    <row r="46" spans="2:3" x14ac:dyDescent="0.25">
      <c r="B46" s="28"/>
      <c r="C46" s="28"/>
    </row>
    <row r="47" spans="2:3" x14ac:dyDescent="0.25">
      <c r="B47" s="28"/>
      <c r="C47" s="28"/>
    </row>
    <row r="48" spans="2:3" x14ac:dyDescent="0.25">
      <c r="B48" s="28"/>
      <c r="C48" s="28"/>
    </row>
    <row r="49" spans="2:3" x14ac:dyDescent="0.25">
      <c r="B49" s="28"/>
      <c r="C49" s="28"/>
    </row>
    <row r="50" spans="2:3" x14ac:dyDescent="0.25">
      <c r="B50" s="28"/>
      <c r="C50" s="28"/>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3" sqref="B13"/>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53" t="s">
        <v>70</v>
      </c>
      <c r="B1" s="53"/>
      <c r="C1" s="53"/>
    </row>
    <row r="2" spans="1:3" x14ac:dyDescent="0.25">
      <c r="A2" s="9" t="s">
        <v>22</v>
      </c>
      <c r="B2" s="46" t="str">
        <f>'GENERALES NOTA 321'!B2:C2</f>
        <v>SINIESTRO 136547096  - APLICATIVO 153855.</v>
      </c>
      <c r="C2" s="47"/>
    </row>
    <row r="3" spans="1:3" x14ac:dyDescent="0.25">
      <c r="A3" s="22" t="s">
        <v>1</v>
      </c>
      <c r="B3" s="46" t="str">
        <f>'GENERALES NOTA 322'!B2:C2</f>
        <v>031-2019</v>
      </c>
      <c r="C3" s="47"/>
    </row>
    <row r="4" spans="1:3" s="2" customFormat="1" x14ac:dyDescent="0.25">
      <c r="A4" s="5" t="s">
        <v>2</v>
      </c>
      <c r="B4" s="37" t="str">
        <f>'GENERALES NOTA 322'!B3:C3</f>
        <v xml:space="preserve">CONTRALORÍA MUNICIPAL DE NEIVA </v>
      </c>
      <c r="C4" s="37"/>
    </row>
    <row r="5" spans="1:3" s="2" customFormat="1" x14ac:dyDescent="0.25">
      <c r="A5" s="5" t="s">
        <v>5</v>
      </c>
      <c r="B5" s="46" t="str">
        <f>'IMPUTACIÓN- GENERALES NOTA 324 '!B5:C5</f>
        <v>Municipio de Neiva- Secretaria de Planeación y ordenamiento</v>
      </c>
      <c r="C5" s="47"/>
    </row>
    <row r="6" spans="1:3" s="2" customFormat="1" x14ac:dyDescent="0.25">
      <c r="A6" s="5" t="s">
        <v>6</v>
      </c>
      <c r="B6" s="37" t="str">
        <f>'GENERALES NOTA 322'!B7:C7</f>
        <v>$ 12,735,000</v>
      </c>
      <c r="C6" s="37"/>
    </row>
    <row r="7" spans="1:3" s="2" customFormat="1" x14ac:dyDescent="0.25">
      <c r="A7" s="5" t="s">
        <v>7</v>
      </c>
      <c r="B7" s="37" t="str">
        <f>'GENERALES NOTA 322'!B8:C8</f>
        <v>ALLIANZ SEGUROS S.A.</v>
      </c>
      <c r="C7" s="37"/>
    </row>
    <row r="8" spans="1:3" x14ac:dyDescent="0.25">
      <c r="A8" s="10" t="s">
        <v>62</v>
      </c>
      <c r="B8" s="38"/>
      <c r="C8" s="39"/>
    </row>
    <row r="9" spans="1:3" x14ac:dyDescent="0.25">
      <c r="A9" s="10" t="s">
        <v>66</v>
      </c>
      <c r="B9" s="82"/>
      <c r="C9" s="82"/>
    </row>
    <row r="10" spans="1:3" x14ac:dyDescent="0.25">
      <c r="A10" s="10" t="s">
        <v>71</v>
      </c>
      <c r="B10" s="82"/>
      <c r="C10" s="82"/>
    </row>
    <row r="11" spans="1:3" ht="45" x14ac:dyDescent="0.25">
      <c r="A11" s="5" t="s">
        <v>72</v>
      </c>
      <c r="B11" s="37"/>
      <c r="C11" s="37"/>
    </row>
    <row r="12" spans="1:3" ht="45" x14ac:dyDescent="0.25">
      <c r="A12" s="5" t="s">
        <v>73</v>
      </c>
      <c r="B12" s="37"/>
      <c r="C12" s="37"/>
    </row>
    <row r="13" spans="1:3" x14ac:dyDescent="0.25">
      <c r="A13" s="5" t="s">
        <v>74</v>
      </c>
      <c r="B13" s="8"/>
      <c r="C13" s="8"/>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83"/>
      <c r="C2" s="83"/>
      <c r="I2" t="s">
        <v>75</v>
      </c>
      <c r="N2" t="s">
        <v>76</v>
      </c>
    </row>
    <row r="3" spans="2:14" ht="15" customHeight="1" thickTop="1" thickBot="1" x14ac:dyDescent="0.3">
      <c r="B3" s="83" t="s">
        <v>77</v>
      </c>
      <c r="C3" s="83"/>
      <c r="I3" t="s">
        <v>63</v>
      </c>
      <c r="N3" t="s">
        <v>63</v>
      </c>
    </row>
    <row r="4" spans="2:14" ht="15" customHeight="1" thickTop="1" thickBot="1" x14ac:dyDescent="0.3">
      <c r="B4" s="15" t="s">
        <v>78</v>
      </c>
      <c r="C4" s="16"/>
      <c r="I4" t="s">
        <v>79</v>
      </c>
      <c r="N4" t="s">
        <v>65</v>
      </c>
    </row>
    <row r="5" spans="2:14" ht="15" customHeight="1" thickTop="1" thickBot="1" x14ac:dyDescent="0.3">
      <c r="B5" s="15" t="s">
        <v>80</v>
      </c>
      <c r="C5" s="16"/>
    </row>
    <row r="6" spans="2:14" ht="15" customHeight="1" thickTop="1" thickBot="1" x14ac:dyDescent="0.3">
      <c r="B6" s="15" t="s">
        <v>81</v>
      </c>
      <c r="C6" s="16"/>
    </row>
    <row r="7" spans="2:14" ht="46.5" thickTop="1" thickBot="1" x14ac:dyDescent="0.3">
      <c r="B7" s="15" t="s">
        <v>82</v>
      </c>
      <c r="C7" s="17"/>
    </row>
    <row r="8" spans="2:14" ht="31.5" thickTop="1" thickBot="1" x14ac:dyDescent="0.3">
      <c r="B8" s="15" t="s">
        <v>83</v>
      </c>
      <c r="C8" s="16"/>
    </row>
    <row r="9" spans="2:14" ht="46.5" thickTop="1" thickBot="1" x14ac:dyDescent="0.3">
      <c r="B9" s="15" t="s">
        <v>84</v>
      </c>
      <c r="C9" s="18"/>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26</v>
      </c>
      <c r="B1" t="s">
        <v>85</v>
      </c>
      <c r="C1" s="7" t="s">
        <v>30</v>
      </c>
      <c r="D1" s="7" t="s">
        <v>34</v>
      </c>
      <c r="E1" s="3" t="s">
        <v>86</v>
      </c>
      <c r="F1" s="2" t="s">
        <v>65</v>
      </c>
      <c r="G1" s="4">
        <v>0</v>
      </c>
      <c r="H1" t="s">
        <v>87</v>
      </c>
      <c r="I1" t="s">
        <v>88</v>
      </c>
    </row>
    <row r="2" spans="1:9" x14ac:dyDescent="0.25">
      <c r="A2" t="s">
        <v>89</v>
      </c>
      <c r="B2" t="s">
        <v>90</v>
      </c>
      <c r="C2" t="s">
        <v>91</v>
      </c>
      <c r="D2" s="2" t="s">
        <v>92</v>
      </c>
      <c r="E2" s="1" t="s">
        <v>93</v>
      </c>
      <c r="F2" s="2" t="s">
        <v>76</v>
      </c>
      <c r="G2" s="4">
        <v>0.7</v>
      </c>
      <c r="H2" t="s">
        <v>94</v>
      </c>
      <c r="I2" t="s">
        <v>95</v>
      </c>
    </row>
    <row r="3" spans="1:9" x14ac:dyDescent="0.25">
      <c r="A3" t="s">
        <v>96</v>
      </c>
      <c r="C3" t="s">
        <v>97</v>
      </c>
      <c r="D3" s="2" t="s">
        <v>98</v>
      </c>
      <c r="E3" s="1" t="s">
        <v>99</v>
      </c>
      <c r="F3" s="2" t="s">
        <v>63</v>
      </c>
      <c r="G3" s="4">
        <v>0.3</v>
      </c>
      <c r="H3" t="s">
        <v>100</v>
      </c>
      <c r="I3" t="s">
        <v>101</v>
      </c>
    </row>
    <row r="4" spans="1:9" x14ac:dyDescent="0.25">
      <c r="A4" t="s">
        <v>102</v>
      </c>
      <c r="C4" t="s">
        <v>103</v>
      </c>
      <c r="E4" s="1" t="s">
        <v>104</v>
      </c>
      <c r="H4" t="s">
        <v>105</v>
      </c>
      <c r="I4" t="s">
        <v>106</v>
      </c>
    </row>
    <row r="5" spans="1:9" x14ac:dyDescent="0.25">
      <c r="A5" t="s">
        <v>107</v>
      </c>
      <c r="E5" s="1" t="s">
        <v>108</v>
      </c>
      <c r="H5" t="s">
        <v>109</v>
      </c>
      <c r="I5" t="s">
        <v>110</v>
      </c>
    </row>
    <row r="6" spans="1:9" x14ac:dyDescent="0.25">
      <c r="E6" s="1" t="s">
        <v>111</v>
      </c>
      <c r="I6" t="s">
        <v>112</v>
      </c>
    </row>
    <row r="7" spans="1:9" x14ac:dyDescent="0.25">
      <c r="E7" s="1" t="s">
        <v>113</v>
      </c>
    </row>
    <row r="8" spans="1:9" x14ac:dyDescent="0.25">
      <c r="E8" s="1" t="s">
        <v>114</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2.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http://schemas.microsoft.com/sharepoint/v3"/>
    <ds:schemaRef ds:uri="110f4e7f-fc49-4680-be2a-cf1f485dd53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Yolanda María López Muñoz</cp:lastModifiedBy>
  <cp:revision/>
  <dcterms:created xsi:type="dcterms:W3CDTF">2020-12-07T14:41:17Z</dcterms:created>
  <dcterms:modified xsi:type="dcterms:W3CDTF">2024-03-06T18:39:59Z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