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abaron\Downloads\"/>
    </mc:Choice>
  </mc:AlternateContent>
  <xr:revisionPtr revIDLastSave="0" documentId="8_{E9DB83DE-F855-49ED-A633-B0C0610BCCB5}"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<sst xmlns="http://schemas.openxmlformats.org/spreadsheetml/2006/main" count="247" uniqueCount="186">
  <si>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</si>
  <si>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</si>
  <si>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</si>
  <si>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</si>
  <si>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</si>
  <si>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</si>
  <si>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</si>
  <si>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</si>
  <si>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</si>
  <si>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</si>
  <si>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</si>
  <si>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</si>
  <si>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</si>
  <si>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</si>
  <si>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</si>
  <si>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</si>
  <si>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</si>
  <si>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</si>
  <si>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</si>
  <si>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</si>
  <si>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</si>
  <si>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</si>
  <si>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</si>
  <si>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</si>
  <si>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</si>
  <si>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</si>
  <si>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</si>
  <si>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</si>
  <si>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</si>
  <si>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</si>
  <si>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</si>
  <si>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</si>
  <si>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</si>
  <si>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</si>
  <si>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</si>
  <si>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</si>
  <si>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</si>
  <si>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</si>
  <si>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</si>
  <si>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</si>
  <si>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</si>
  <si>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</si>
  <si>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</si>
  <si>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</si>
  <si>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</si>
  <si>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</si>
  <si>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</si>
  <si>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</si>
  <si>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</si>
  <si>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</si>
  <si>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</si>
  <si>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</si>
  <si>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</si>
  <si>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</si>
  <si>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</si>
  <si>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</si>
  <si>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</si>
  <si>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</si>
  <si>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</si>
  <si>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</si>
  <si>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</si>
  <si>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</si>
  <si>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</si>
  <si>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</si>
  <si>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</si>
  <si>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</si>
  <si>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</si>
  <si>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</si>
  <si>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</si>
  <si>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</si>
  <si>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</si>
  <si>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</si>
  <si>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</si>
  <si>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</si>
  <si>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</si>
  <si>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</si>
  <si>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</si>
  <si>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</si>
  <si>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</si>
  <si>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</si>
  <si>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</si>
  <si>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</si>
  <si>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</si>
  <si>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</si>
  <si>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</si>
  <si>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</si>
  <si>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</si>
  <si>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</si>
  <si>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</si>
  <si>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</si>
  <si>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</si>
  <si>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</si>
  <si>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</si>
  <si>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</si>
  <si>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</si>
  <si>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</si>
  <si>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</si>
  <si>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</si>
  <si>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</si>
  <si>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</si>
  <si>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</si>
  <si>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</si>
  <si>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</si>
  <si>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</si>
  <si>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</si>
  <si>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</si>
  <si>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</si>
  <si>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</si>
  <si>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</si>
  <si>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</si>
  <si>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</si>
  <si>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</si>
  <si>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</si>
  <si>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</si>
  <si>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</si>
  <si>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</si>
  <si>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</si>
  <si>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</si>
  <si>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</si>
  <si>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</si>
  <si>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</si>
  <si>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</si>
  <si>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</si>
  <si>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</si>
  <si>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</si>
  <si>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</si>
  <si>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</si>
  <si>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</si>
  <si>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</si>
  <si>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</si>
  <si>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</si>
  <si>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</si>
  <si>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</si>
  <si>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</si>
  <si>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</si>
  <si>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</si>
  <si>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</si>
  <si>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</si>
  <si>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</si>
  <si>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</si>
  <si>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</si>
  <si>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</si>
  <si>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</si>
  <si>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</si>
  <si>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</si>
  <si>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</si>
  <si>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</si>
  <si>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</si>
  <si>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</si>
  <si>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</si>
  <si>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</si>
  <si>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</si>
  <si>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</si>
  <si>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</si>
  <si>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</si>
  <si>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</si>
  <si>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</si>
  <si>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</si>
  <si>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2024013637-003-000</t>
  </si>
  <si>
    <t>NELSON ANDRES QUIROGA BELTRAN</t>
  </si>
  <si>
    <t>andres.quirog@hotmail.com</t>
  </si>
  <si>
    <t>No aplica</t>
  </si>
  <si>
    <t>No precisa la información.</t>
  </si>
  <si>
    <t>Carrera 99A#70-97 Apartaemnto 405 Interior 2</t>
  </si>
  <si>
    <t>Abril 22 de 2023</t>
  </si>
  <si>
    <t>Octubre 3 de 2023</t>
  </si>
  <si>
    <t>Noviembre 22 de 2023</t>
  </si>
  <si>
    <t>022954882/0</t>
  </si>
  <si>
    <t>Febrero 13 de 2024</t>
  </si>
  <si>
    <t>Febrero 14 de 2024</t>
  </si>
  <si>
    <t>Marzo 12 de 2024</t>
  </si>
  <si>
    <t>DELEGATURA PARA FUNCIONES JURISDICCIONALES - SUPERINTENDENCIA FINANCIERA DE COLOMBIA</t>
  </si>
  <si>
    <t>N/A</t>
  </si>
  <si>
    <t>Radicado</t>
  </si>
  <si>
    <t>JMN072</t>
  </si>
  <si>
    <t>22954882-0</t>
  </si>
  <si>
    <t>Desde las 00:00 horas del 24/08/2021 hasta las 24:00 horas del 23/08/2022.</t>
  </si>
  <si>
    <t xml:space="preserve">OTRO </t>
  </si>
  <si>
    <t xml:space="preserve">Presunto fraude, se reporta que la novia le robaron el vh, validando fotos se encuentra que al parecer el señor usaba el vh para alquilar, la supuesta novia presuntamente era funcionaria de la empresa.LLAMARLA COMO TESTIGO </t>
  </si>
  <si>
    <t>SINIESTRO  126220389 LEGIS APJ32254</t>
  </si>
  <si>
    <t xml:space="preserve">CLAVE DE LA INVESTIGACIÓN PREVIA 4 ÚLTIMOS DÍGITOS DEL SINIESTRO- ESPERAR EL INFORME FINAL </t>
  </si>
  <si>
    <t>Hurto de mayor cuantía</t>
  </si>
  <si>
    <t>La contingencia se evalúa como EVENTUAL, considerando que la póliza 022954882/0 presta cobertura temporal y material.
Lo primero que debe tomarse en consideración es que la Póliza de Seguro Auto Colectivo Liviano. No. 022954882/0, cuyo asegurado es el señor NELSON ANDRES QUIROGA BELTRÁN presta cobertura material y temporal, de conformidad con los hechos y pretensiones expuestas en el líbelo de la demanda. Frente a la cobertura temporal, debe señalarse que la ocurrencia del presunto hurto (22 de abril de 2023) se encuentra dentro de la limitación temporal de la Póliza en mención comprendida desde el 24 de agosto de 2022 hasta el 23 de agosto de 2023, bajo la modalidad de ocurrencia. Aunado a ello, presta cobertura material en tanto ampara el hurto del vehículo asegurado, pretensión que se le endilga a la aseguradora.
Por otro lado, es de manifestar que, en lo relacionado al presunto hurto del vehículo, el demandante tiene un radicado de denuncia interpuesta por su novia ante la Fiscalía General de la Nación con el número de noticia 110016000050202376588. No existe material fotográfico, filmográfico o testigos que permitan acreditar que el hurto ocurrió en las condiciones de tiempo, modo y lugar descritas por el asegurado. Adicionalmente, es importante tener en cuenta que existe un informe de INIF en el que se aprecian indicadores de fraude. No obstante, a la fecha no se ha logrado acreditar con prueba cierta, lícita y útil que existió mala fe del asegurado o la novia del mismo al momento de reportar dicho evento. Por lo anterior, la contingencia se calificará como eventual, sin perjuicio del carácter contencioso del proceso.</t>
  </si>
  <si>
    <t>Como liquidación objetiva de perjuicios se llegó a la suma de $154.500.000 con base en los siguientes fundamentos fácticos y jurídicos: Hurto de mayor cuantía: Se tendrá en cuenta la suma de $154.500.000 teniendo en cuenta el valor estipulado en la póliza 022954882/0 en la que se establece que el valor asegurado para el amparo de pérdida total por hurto de mayor cuantía será de $154.500.000 y/o el que esté registrado en la guía de valores de Fasecolda, que para el caso de marras es mayor al valor asegurado.: Deducible: No se descuenta ningún valor o porcentaje de deducible, en tanto en el amparo Huirto de Mayor Cuantía no se pactó un valor por este concepto.</t>
  </si>
  <si>
    <t xml:space="preserve">1. INCUMPLIMIENTO DE LA CARGA DE LA PRUEBA ESTABLECIDA EN EL ARTÍCULO 1077 DEL CÓDIGO DE COMERCIO. 
2. RIESGOS EXPRESAMENTE EXCLUIDOS EN LA PÓLIZA .
3. EN CUALQUIER CASO, DE NINGUNA FORMA SE PODRÁ EXCEDER EL LÍMITE DEL VALOR ASEGURADO.
4. CARACTER MERAMENTE INDEMNIZATORIO DEL CONTRATO DE SEGUROS. 
5. APLICACIÓN DEL CLAUSULADO GENERAL DEL CONTRATO DE SEGURO-EN CASO DE ACREDITARSE EL DAÑO DE MAYOR CUANTÍA, TRANSFERIR EL DOMINIO A ALLIANZ SEGUROS S.A.8.
6. IMPOSIBILIDAD DE CONDENAR AL PAGO DE INTERESES MORATORIOS TODA VEZ QUE LA OBLIGACIÓN INDEMNIZATORIA NO HA NACIDO.
7. GENÉRICA O INNOMINADA"	</t>
  </si>
  <si>
    <t>El 22 de abril de 2023, la novia del demandante le pide prestada a este último su camioneta Toyota Fortuner de placas JMN072 para  transportarse a una reunión familiar. Según el relato de la novia ZAORY GARCÍA, ella se encontraba manejando el vehículo aproximadamente a las 12 de la noche, entre la Calle 35C Sur y Calle 35A sur con Carrera 73F de la ciudad de Bogotá, cuando una motocicleta con dos ocupantes cierra su paso, y de la misma desciende un hombre con casco apuntandole con un arma de fuego, gritándole que se bajara de la camioneta. Ella accede a bajarse y el hombre se sube al vehículo para conducirlo y escapar del lugar.
Manifiesta la señora ZAORY GARCÍA que estando en la estación de policía le informaron que la camioneta fue vista en el peaje Boquerón en la vía Bogotá - Villavicencio, y que desde ahí se perdió su rastro.
Indica el demandante que el 26 de abril de 2023 reportó a la compañía el siniestro, recibiendo oposición a su reclamación el 29 de mayo de 2023. Reiteró su solicitud el 3 de octubre de 2023 y el 22 de noviembre del mismo año recibió nuevamente negativa.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</si>
</sst>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11">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10" borderId="0" xfId="0" applyFill="1" applyAlignment="1">
      <alignment vertical="top" wrapText="1"/>
    </xf>
    <xf numFmtId="0" fontId="0" fillId="0" borderId="2" xfId="0" applyBorder="1" applyAlignment="1">
      <alignment horizontal="left" vertical="top"/>
    </xf>
    <xf numFmtId="0" fontId="0" fillId="0" borderId="3" xfId="0" applyBorder="1" applyAlignment="1">
      <alignment horizontal="left"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1" xfId="0" applyNumberForma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5" fillId="9" borderId="4" xfId="0" applyFont="1" applyFill="1" applyBorder="1" applyAlignment="1">
      <alignment horizontal="center"/>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quirog@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31" zoomScaleNormal="100" workbookViewId="0">
      <selection activeCell="B34" sqref="B34:C34"/>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7" t="s">
        <v>0</v>
      </c>
      <c r="B1" s="47"/>
      <c r="C1" s="47"/>
    </row>
    <row r="2" spans="1:3" x14ac:dyDescent="0.25">
      <c r="A2" s="5" t="s">
        <v>173</v>
      </c>
      <c r="B2" s="53" t="s">
        <v>158</v>
      </c>
      <c r="C2" s="53"/>
    </row>
    <row r="3" spans="1:3" x14ac:dyDescent="0.25">
      <c r="A3" s="5" t="s">
        <v>2</v>
      </c>
      <c r="B3" s="48" t="s">
        <v>171</v>
      </c>
      <c r="C3" s="48"/>
    </row>
    <row r="4" spans="1:3" x14ac:dyDescent="0.25">
      <c r="A4" s="5" t="s">
        <v>3</v>
      </c>
      <c r="B4" s="45" t="s">
        <v>157</v>
      </c>
      <c r="C4" s="46"/>
    </row>
    <row r="5" spans="1:3" ht="31.5" customHeight="1" x14ac:dyDescent="0.25">
      <c r="A5" s="5" t="s">
        <v>4</v>
      </c>
      <c r="B5" s="45" t="s">
        <v>159</v>
      </c>
      <c r="C5" s="46"/>
    </row>
    <row r="6" spans="1:3" x14ac:dyDescent="0.25">
      <c r="A6" s="5" t="s">
        <v>5</v>
      </c>
      <c r="B6" s="48" t="s">
        <v>122</v>
      </c>
      <c r="C6" s="48"/>
    </row>
    <row r="7" spans="1:3" x14ac:dyDescent="0.25">
      <c r="A7" s="43" t="s">
        <v>6</v>
      </c>
      <c r="B7" s="51" t="s">
        <v>131</v>
      </c>
      <c r="C7" s="52"/>
    </row>
    <row r="8" spans="1:3" ht="35.450000000000003" customHeight="1" x14ac:dyDescent="0.25">
      <c r="A8" s="27" t="s">
        <v>138</v>
      </c>
      <c r="B8" s="48" t="s">
        <v>161</v>
      </c>
      <c r="C8" s="48"/>
    </row>
    <row r="9" spans="1:3" x14ac:dyDescent="0.25">
      <c r="A9" s="27" t="s">
        <v>132</v>
      </c>
      <c r="B9" s="48">
        <v>1018418730</v>
      </c>
      <c r="C9" s="48"/>
    </row>
    <row r="10" spans="1:3" x14ac:dyDescent="0.25">
      <c r="A10" s="27" t="s">
        <v>7</v>
      </c>
      <c r="B10" s="55" t="s">
        <v>163</v>
      </c>
      <c r="C10" s="55"/>
    </row>
    <row r="11" spans="1:3" ht="30" customHeight="1" x14ac:dyDescent="0.25">
      <c r="A11" s="28" t="s">
        <v>8</v>
      </c>
      <c r="B11" s="55">
        <v>3112520078</v>
      </c>
      <c r="C11" s="55"/>
    </row>
    <row r="12" spans="1:3" ht="30" customHeight="1" x14ac:dyDescent="0.25">
      <c r="A12" s="5" t="s">
        <v>9</v>
      </c>
      <c r="B12" s="64" t="s">
        <v>160</v>
      </c>
      <c r="C12" s="55"/>
    </row>
    <row r="13" spans="1:3" x14ac:dyDescent="0.25">
      <c r="A13" s="5" t="s">
        <v>10</v>
      </c>
      <c r="B13" s="48" t="s">
        <v>162</v>
      </c>
      <c r="C13" s="48"/>
    </row>
    <row r="14" spans="1:3" x14ac:dyDescent="0.25">
      <c r="A14" s="5" t="s">
        <v>11</v>
      </c>
      <c r="B14" s="48" t="s">
        <v>162</v>
      </c>
      <c r="C14" s="48"/>
    </row>
    <row r="15" spans="1:3" x14ac:dyDescent="0.25">
      <c r="A15" s="5" t="s">
        <v>145</v>
      </c>
      <c r="B15" s="48" t="s">
        <v>162</v>
      </c>
      <c r="C15" s="48"/>
    </row>
    <row r="16" spans="1:3" x14ac:dyDescent="0.25">
      <c r="A16" s="5" t="s">
        <v>12</v>
      </c>
      <c r="B16" s="48" t="s">
        <v>161</v>
      </c>
      <c r="C16" s="48"/>
    </row>
    <row r="17" spans="1:3" ht="15" customHeight="1" x14ac:dyDescent="0.25">
      <c r="A17" s="5" t="s">
        <v>13</v>
      </c>
      <c r="B17" s="49" t="s">
        <v>172</v>
      </c>
      <c r="C17" s="50"/>
    </row>
    <row r="18" spans="1:3" x14ac:dyDescent="0.25">
      <c r="A18" s="5" t="s">
        <v>15</v>
      </c>
      <c r="B18" s="48" t="s">
        <v>162</v>
      </c>
      <c r="C18" s="48"/>
    </row>
    <row r="19" spans="1:3" ht="18.75" customHeight="1" x14ac:dyDescent="0.25">
      <c r="A19" s="5" t="s">
        <v>16</v>
      </c>
      <c r="B19" s="48" t="s">
        <v>162</v>
      </c>
      <c r="C19" s="48"/>
    </row>
    <row r="20" spans="1:3" x14ac:dyDescent="0.25">
      <c r="A20" s="5" t="s">
        <v>133</v>
      </c>
      <c r="B20" s="48" t="s">
        <v>161</v>
      </c>
      <c r="C20" s="48"/>
    </row>
    <row r="21" spans="1:3" ht="17.25" customHeight="1" x14ac:dyDescent="0.25">
      <c r="A21" s="5" t="s">
        <v>17</v>
      </c>
      <c r="B21" s="55" t="s">
        <v>111</v>
      </c>
      <c r="C21" s="55"/>
    </row>
    <row r="22" spans="1:3" x14ac:dyDescent="0.25">
      <c r="A22" s="43" t="s">
        <v>19</v>
      </c>
      <c r="B22" s="63" t="s">
        <v>164</v>
      </c>
      <c r="C22" s="63"/>
    </row>
    <row r="23" spans="1:3" x14ac:dyDescent="0.25">
      <c r="A23" s="27" t="s">
        <v>20</v>
      </c>
      <c r="B23" s="62" t="s">
        <v>165</v>
      </c>
      <c r="C23" s="61"/>
    </row>
    <row r="24" spans="1:3" x14ac:dyDescent="0.25">
      <c r="A24" s="27" t="s">
        <v>21</v>
      </c>
      <c r="B24" s="62" t="s">
        <v>166</v>
      </c>
      <c r="C24" s="61"/>
    </row>
    <row r="25" spans="1:3" x14ac:dyDescent="0.25">
      <c r="A25" s="54" t="s">
        <v>147</v>
      </c>
      <c r="B25" s="61" t="s">
        <v>185</v>
      </c>
      <c r="C25" s="57"/>
    </row>
    <row r="26" spans="1:3" x14ac:dyDescent="0.25">
      <c r="A26" s="54"/>
      <c r="B26" s="57"/>
      <c r="C26" s="57"/>
    </row>
    <row r="27" spans="1:3" ht="100.5" customHeight="1" x14ac:dyDescent="0.25">
      <c r="A27" s="54"/>
      <c r="B27" s="57"/>
      <c r="C27" s="57"/>
    </row>
    <row r="28" spans="1:3" x14ac:dyDescent="0.25">
      <c r="A28" s="27" t="s">
        <v>23</v>
      </c>
      <c r="B28" s="45" t="s">
        <v>159</v>
      </c>
      <c r="C28" s="46"/>
    </row>
    <row r="29" spans="1:3" x14ac:dyDescent="0.25">
      <c r="A29" s="27" t="s">
        <v>24</v>
      </c>
      <c r="B29" s="48">
        <v>1018418730</v>
      </c>
      <c r="C29" s="48"/>
    </row>
    <row r="30" spans="1:3" x14ac:dyDescent="0.25">
      <c r="A30" s="43" t="s">
        <v>25</v>
      </c>
      <c r="B30" s="58" t="s">
        <v>174</v>
      </c>
      <c r="C30" s="58"/>
    </row>
    <row r="31" spans="1:3" x14ac:dyDescent="0.25">
      <c r="A31" s="27" t="s">
        <v>134</v>
      </c>
      <c r="B31" s="57" t="s">
        <v>167</v>
      </c>
      <c r="C31" s="57"/>
    </row>
    <row r="32" spans="1:3" x14ac:dyDescent="0.25">
      <c r="A32" s="27" t="s">
        <v>26</v>
      </c>
      <c r="B32" s="59" t="s">
        <v>169</v>
      </c>
      <c r="C32" s="60"/>
    </row>
    <row r="33" spans="1:3" x14ac:dyDescent="0.25">
      <c r="A33" s="5" t="s">
        <v>27</v>
      </c>
      <c r="B33" s="56" t="s">
        <v>168</v>
      </c>
      <c r="C33" s="56"/>
    </row>
    <row r="34" spans="1:3" ht="45" x14ac:dyDescent="0.25">
      <c r="A34" s="5" t="s">
        <v>135</v>
      </c>
      <c r="B34" s="56" t="s">
        <v>170</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7B70141-2E3B-4DDB-A0E6-66C1A4D0605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2"/>
  <sheetViews>
    <sheetView topLeftCell="A19" zoomScale="70" zoomScaleNormal="70" workbookViewId="0">
      <selection activeCell="C51" sqref="C5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5" t="s">
        <v>28</v>
      </c>
      <c r="B1" s="85"/>
      <c r="C1" s="85"/>
    </row>
    <row r="2" spans="1:3" ht="15.75" customHeight="1" x14ac:dyDescent="0.25">
      <c r="A2" s="20" t="s">
        <v>29</v>
      </c>
      <c r="B2" s="74" t="s">
        <v>179</v>
      </c>
      <c r="C2" s="75"/>
    </row>
    <row r="3" spans="1:3" s="2" customFormat="1" x14ac:dyDescent="0.25">
      <c r="A3" s="5" t="s">
        <v>1</v>
      </c>
      <c r="B3" s="48" t="str">
        <f>'AUTOS  NOTA 322'!B2:C2</f>
        <v>2024013637-003-000</v>
      </c>
      <c r="C3" s="48"/>
    </row>
    <row r="4" spans="1:3" s="2" customFormat="1" x14ac:dyDescent="0.25">
      <c r="A4" s="5" t="s">
        <v>2</v>
      </c>
      <c r="B4" s="48" t="str">
        <f>'AUTOS  NOTA 322'!B3:C3</f>
        <v>DELEGATURA PARA FUNCIONES JURISDICCIONALES - SUPERINTENDENCIA FINANCIERA DE COLOMBIA</v>
      </c>
      <c r="C4" s="48"/>
    </row>
    <row r="5" spans="1:3" s="2" customFormat="1" x14ac:dyDescent="0.25">
      <c r="A5" s="5" t="s">
        <v>3</v>
      </c>
      <c r="B5" s="48" t="str">
        <f>'AUTOS  NOTA 322'!B4:C4</f>
        <v>ALLIANZ SEGUROS S.A.</v>
      </c>
      <c r="C5" s="48"/>
    </row>
    <row r="6" spans="1:3" s="2" customFormat="1" x14ac:dyDescent="0.25">
      <c r="A6" s="5" t="s">
        <v>4</v>
      </c>
      <c r="B6" s="48" t="str">
        <f>'AUTOS  NOTA 322'!B5:C5</f>
        <v>NELSON ANDRES QUIROGA BELTRAN</v>
      </c>
      <c r="C6" s="48"/>
    </row>
    <row r="7" spans="1:3" s="2" customFormat="1" x14ac:dyDescent="0.25">
      <c r="A7" s="5" t="s">
        <v>5</v>
      </c>
      <c r="B7" s="48" t="str">
        <f>'AUTOS  NOTA 322'!B6:C6</f>
        <v>DEMANDA DIRECTA</v>
      </c>
      <c r="C7" s="48"/>
    </row>
    <row r="8" spans="1:3" s="2" customFormat="1" x14ac:dyDescent="0.25">
      <c r="A8" s="30" t="s">
        <v>119</v>
      </c>
      <c r="B8" s="48" t="str">
        <f>'AUTOS  NOTA 322'!B7:C8</f>
        <v>No aplica</v>
      </c>
      <c r="C8" s="48"/>
    </row>
    <row r="9" spans="1:3" x14ac:dyDescent="0.25">
      <c r="A9" s="20" t="s">
        <v>30</v>
      </c>
      <c r="B9" s="48" t="s">
        <v>175</v>
      </c>
      <c r="C9" s="48"/>
    </row>
    <row r="10" spans="1:3" x14ac:dyDescent="0.25">
      <c r="A10" s="20" t="s">
        <v>22</v>
      </c>
      <c r="B10" s="48" t="s">
        <v>124</v>
      </c>
      <c r="C10" s="48"/>
    </row>
    <row r="11" spans="1:3" x14ac:dyDescent="0.25">
      <c r="A11" s="20" t="s">
        <v>31</v>
      </c>
      <c r="B11" s="67">
        <v>160000000</v>
      </c>
      <c r="C11" s="68"/>
    </row>
    <row r="12" spans="1:3" x14ac:dyDescent="0.25">
      <c r="A12" s="20" t="s">
        <v>137</v>
      </c>
      <c r="B12" s="67">
        <v>0</v>
      </c>
      <c r="C12" s="68"/>
    </row>
    <row r="13" spans="1:3" x14ac:dyDescent="0.25">
      <c r="A13" s="20" t="s">
        <v>32</v>
      </c>
      <c r="B13" s="49" t="s">
        <v>94</v>
      </c>
      <c r="C13" s="50"/>
    </row>
    <row r="14" spans="1:3" x14ac:dyDescent="0.25">
      <c r="A14" s="20" t="s">
        <v>33</v>
      </c>
      <c r="B14" s="55" t="s">
        <v>176</v>
      </c>
      <c r="C14" s="48"/>
    </row>
    <row r="15" spans="1:3" x14ac:dyDescent="0.25">
      <c r="A15" s="20" t="s">
        <v>34</v>
      </c>
      <c r="B15" s="48" t="s">
        <v>35</v>
      </c>
      <c r="C15" s="48"/>
    </row>
    <row r="16" spans="1:3" x14ac:dyDescent="0.25">
      <c r="A16" s="20" t="s">
        <v>36</v>
      </c>
      <c r="B16" s="48" t="s">
        <v>35</v>
      </c>
      <c r="C16" s="48"/>
    </row>
    <row r="17" spans="1:3" x14ac:dyDescent="0.25">
      <c r="A17" s="71" t="s">
        <v>37</v>
      </c>
      <c r="B17" s="48" t="s">
        <v>38</v>
      </c>
      <c r="C17" s="48"/>
    </row>
    <row r="18" spans="1:3" x14ac:dyDescent="0.25">
      <c r="A18" s="72"/>
      <c r="B18" s="10" t="s">
        <v>39</v>
      </c>
      <c r="C18" s="10" t="s">
        <v>40</v>
      </c>
    </row>
    <row r="19" spans="1:3" x14ac:dyDescent="0.25">
      <c r="A19" s="72"/>
      <c r="B19" s="6" t="s">
        <v>144</v>
      </c>
      <c r="C19" s="6"/>
    </row>
    <row r="20" spans="1:3" x14ac:dyDescent="0.25">
      <c r="A20" s="72"/>
      <c r="B20" s="6"/>
      <c r="C20" s="6"/>
    </row>
    <row r="21" spans="1:3" x14ac:dyDescent="0.25">
      <c r="A21" s="73"/>
      <c r="B21" s="6"/>
      <c r="C21" s="6"/>
    </row>
    <row r="22" spans="1:3" x14ac:dyDescent="0.25">
      <c r="A22" s="20" t="s">
        <v>41</v>
      </c>
      <c r="B22" s="48"/>
      <c r="C22" s="48"/>
    </row>
    <row r="23" spans="1:3" x14ac:dyDescent="0.25">
      <c r="A23" s="20" t="s">
        <v>42</v>
      </c>
      <c r="B23" s="74"/>
      <c r="C23" s="75"/>
    </row>
    <row r="24" spans="1:3" x14ac:dyDescent="0.25">
      <c r="A24" s="20" t="s">
        <v>43</v>
      </c>
      <c r="B24" s="48" t="s">
        <v>97</v>
      </c>
      <c r="C24" s="48"/>
    </row>
    <row r="25" spans="1:3" x14ac:dyDescent="0.25">
      <c r="A25" s="20" t="s">
        <v>44</v>
      </c>
      <c r="B25" s="48" t="s">
        <v>35</v>
      </c>
      <c r="C25" s="48"/>
    </row>
    <row r="26" spans="1:3" x14ac:dyDescent="0.25">
      <c r="A26" s="20" t="s">
        <v>46</v>
      </c>
      <c r="B26" s="48" t="s">
        <v>161</v>
      </c>
      <c r="C26" s="48"/>
    </row>
    <row r="27" spans="1:3" x14ac:dyDescent="0.25">
      <c r="A27" s="19" t="s">
        <v>47</v>
      </c>
      <c r="B27" s="48"/>
      <c r="C27" s="48"/>
    </row>
    <row r="28" spans="1:3" x14ac:dyDescent="0.25">
      <c r="A28" s="76" t="s">
        <v>48</v>
      </c>
      <c r="B28" s="76"/>
      <c r="C28" s="76"/>
    </row>
    <row r="29" spans="1:3" x14ac:dyDescent="0.25">
      <c r="A29" s="69" t="s">
        <v>49</v>
      </c>
      <c r="B29" s="70"/>
      <c r="C29" s="11"/>
    </row>
    <row r="30" spans="1:3" x14ac:dyDescent="0.25">
      <c r="A30" s="69" t="s">
        <v>50</v>
      </c>
      <c r="B30" s="70"/>
      <c r="C30" s="11"/>
    </row>
    <row r="31" spans="1:3" x14ac:dyDescent="0.25">
      <c r="A31" s="69" t="s">
        <v>51</v>
      </c>
      <c r="B31" s="70"/>
      <c r="C31" s="12"/>
    </row>
    <row r="32" spans="1:3" x14ac:dyDescent="0.25">
      <c r="A32" s="69" t="s">
        <v>52</v>
      </c>
      <c r="B32" s="70"/>
      <c r="C32" s="11"/>
    </row>
    <row r="33" spans="1:3" x14ac:dyDescent="0.25">
      <c r="A33" s="69" t="s">
        <v>53</v>
      </c>
      <c r="B33" s="70"/>
      <c r="C33" s="11"/>
    </row>
    <row r="34" spans="1:3" x14ac:dyDescent="0.25">
      <c r="A34" s="69" t="s">
        <v>54</v>
      </c>
      <c r="B34" s="70"/>
      <c r="C34" s="13"/>
    </row>
    <row r="35" spans="1:3" x14ac:dyDescent="0.25">
      <c r="A35" s="65" t="s">
        <v>55</v>
      </c>
      <c r="B35" s="66"/>
      <c r="C35" s="14"/>
    </row>
    <row r="36" spans="1:3" x14ac:dyDescent="0.25">
      <c r="A36" s="65" t="s">
        <v>56</v>
      </c>
      <c r="B36" s="66"/>
      <c r="C36" s="15"/>
    </row>
    <row r="37" spans="1:3" x14ac:dyDescent="0.25">
      <c r="A37" s="77" t="s">
        <v>57</v>
      </c>
      <c r="B37" s="78"/>
      <c r="C37" s="15"/>
    </row>
    <row r="38" spans="1:3" x14ac:dyDescent="0.25">
      <c r="A38" s="79"/>
      <c r="B38" s="80"/>
      <c r="C38" s="15"/>
    </row>
    <row r="39" spans="1:3" x14ac:dyDescent="0.25">
      <c r="A39" s="81"/>
      <c r="B39" s="82"/>
      <c r="C39" s="15"/>
    </row>
    <row r="40" spans="1:3" x14ac:dyDescent="0.25">
      <c r="A40" s="83" t="s">
        <v>58</v>
      </c>
      <c r="B40" s="83"/>
      <c r="C40" s="83"/>
    </row>
    <row r="41" spans="1:3" x14ac:dyDescent="0.25">
      <c r="A41" s="17" t="s">
        <v>59</v>
      </c>
      <c r="B41" s="18"/>
      <c r="C41" s="14"/>
    </row>
    <row r="42" spans="1:3" x14ac:dyDescent="0.25">
      <c r="A42" s="65" t="s">
        <v>60</v>
      </c>
      <c r="B42" s="66"/>
      <c r="C42" s="15"/>
    </row>
    <row r="43" spans="1:3" x14ac:dyDescent="0.25">
      <c r="A43" s="65" t="s">
        <v>61</v>
      </c>
      <c r="B43" s="66"/>
      <c r="C43" s="15"/>
    </row>
    <row r="44" spans="1:3" x14ac:dyDescent="0.25">
      <c r="A44" s="17" t="s">
        <v>62</v>
      </c>
      <c r="B44" s="18"/>
      <c r="C44" s="15"/>
    </row>
    <row r="45" spans="1:3" x14ac:dyDescent="0.25">
      <c r="A45" s="17" t="s">
        <v>63</v>
      </c>
      <c r="B45" s="18"/>
      <c r="C45" s="15"/>
    </row>
    <row r="46" spans="1:3" x14ac:dyDescent="0.25">
      <c r="A46" s="65" t="s">
        <v>64</v>
      </c>
      <c r="B46" s="66"/>
      <c r="C46" s="15"/>
    </row>
    <row r="47" spans="1:3" x14ac:dyDescent="0.25">
      <c r="A47" s="17" t="s">
        <v>65</v>
      </c>
      <c r="B47" s="16"/>
      <c r="C47" s="15"/>
    </row>
    <row r="48" spans="1:3" x14ac:dyDescent="0.25">
      <c r="A48" s="65" t="s">
        <v>66</v>
      </c>
      <c r="B48" s="66"/>
      <c r="C48" s="15"/>
    </row>
    <row r="49" spans="1:3" x14ac:dyDescent="0.25">
      <c r="A49" s="65" t="s">
        <v>67</v>
      </c>
      <c r="B49" s="66"/>
      <c r="C49" s="15"/>
    </row>
    <row r="50" spans="1:3" x14ac:dyDescent="0.25">
      <c r="A50" s="65" t="s">
        <v>57</v>
      </c>
      <c r="B50" s="66"/>
      <c r="C50" s="15"/>
    </row>
    <row r="51" spans="1:3" ht="81.75" customHeight="1" x14ac:dyDescent="0.25">
      <c r="A51" s="84" t="s">
        <v>177</v>
      </c>
      <c r="B51" s="84"/>
      <c r="C51" s="44" t="s">
        <v>178</v>
      </c>
    </row>
    <row r="52" spans="1:3" ht="30" x14ac:dyDescent="0.25">
      <c r="C52" s="14" t="s">
        <v>180</v>
      </c>
    </row>
  </sheetData>
  <mergeCells count="42">
    <mergeCell ref="A51:B5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8" sqref="B8:C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5" t="s">
        <v>68</v>
      </c>
      <c r="B1" s="85"/>
      <c r="C1" s="85"/>
    </row>
    <row r="2" spans="1:9" ht="15" customHeight="1" x14ac:dyDescent="0.25">
      <c r="A2" s="34" t="s">
        <v>29</v>
      </c>
      <c r="B2" s="89" t="str">
        <f>'AUTOS NOTA 321'!B2:C2</f>
        <v>SINIESTRO  126220389 LEGIS APJ32254</v>
      </c>
      <c r="C2" s="90"/>
    </row>
    <row r="3" spans="1:9" x14ac:dyDescent="0.25">
      <c r="A3" s="35" t="s">
        <v>1</v>
      </c>
      <c r="B3" s="104" t="str">
        <f>'AUTOS  NOTA 322'!B2:C2</f>
        <v>2024013637-003-000</v>
      </c>
      <c r="C3" s="104"/>
    </row>
    <row r="4" spans="1:9" x14ac:dyDescent="0.25">
      <c r="A4" s="35" t="s">
        <v>2</v>
      </c>
      <c r="B4" s="104" t="str">
        <f>'AUTOS  NOTA 322'!B3:C3</f>
        <v>DELEGATURA PARA FUNCIONES JURISDICCIONALES - SUPERINTENDENCIA FINANCIERA DE COLOMBIA</v>
      </c>
      <c r="C4" s="104"/>
    </row>
    <row r="5" spans="1:9" x14ac:dyDescent="0.25">
      <c r="A5" s="35" t="s">
        <v>3</v>
      </c>
      <c r="B5" s="104" t="str">
        <f>'AUTOS  NOTA 322'!B4:C4</f>
        <v>ALLIANZ SEGUROS S.A.</v>
      </c>
      <c r="C5" s="104"/>
    </row>
    <row r="6" spans="1:9" ht="15" customHeight="1" x14ac:dyDescent="0.25">
      <c r="A6" s="35" t="s">
        <v>4</v>
      </c>
      <c r="B6" s="104" t="str">
        <f>'AUTOS  NOTA 322'!B5:C5</f>
        <v>NELSON ANDRES QUIROGA BELTRAN</v>
      </c>
      <c r="C6" s="104"/>
    </row>
    <row r="7" spans="1:9" x14ac:dyDescent="0.25">
      <c r="A7" s="35" t="s">
        <v>5</v>
      </c>
      <c r="B7" s="104" t="str">
        <f>'AUTOS  NOTA 322'!B6:C6</f>
        <v>DEMANDA DIRECTA</v>
      </c>
      <c r="C7" s="104"/>
    </row>
    <row r="8" spans="1:9" x14ac:dyDescent="0.25">
      <c r="A8" s="37" t="s">
        <v>119</v>
      </c>
      <c r="B8" s="104" t="str">
        <f>'AUTOS  NOTA 322'!B7:C8</f>
        <v>No aplica</v>
      </c>
      <c r="C8" s="104"/>
    </row>
    <row r="9" spans="1:9" ht="30" x14ac:dyDescent="0.25">
      <c r="A9" s="35" t="s">
        <v>69</v>
      </c>
      <c r="B9" s="102">
        <f>SUM(C11,C12,C14,C15,C17)</f>
        <v>154500000</v>
      </c>
      <c r="C9" s="103"/>
    </row>
    <row r="10" spans="1:9" x14ac:dyDescent="0.25">
      <c r="A10" s="105" t="s">
        <v>70</v>
      </c>
      <c r="B10" s="94" t="s">
        <v>71</v>
      </c>
      <c r="C10" s="95"/>
    </row>
    <row r="11" spans="1:9" x14ac:dyDescent="0.25">
      <c r="A11" s="105"/>
      <c r="B11" s="36" t="s">
        <v>72</v>
      </c>
      <c r="C11" s="31"/>
    </row>
    <row r="12" spans="1:9" x14ac:dyDescent="0.25">
      <c r="A12" s="105"/>
      <c r="B12" s="36" t="s">
        <v>181</v>
      </c>
      <c r="C12" s="31">
        <v>154500000</v>
      </c>
    </row>
    <row r="13" spans="1:9" x14ac:dyDescent="0.25">
      <c r="A13" s="105"/>
      <c r="B13" s="94"/>
      <c r="C13" s="95"/>
    </row>
    <row r="14" spans="1:9" x14ac:dyDescent="0.25">
      <c r="A14" s="105"/>
      <c r="B14" s="36" t="s">
        <v>116</v>
      </c>
      <c r="C14" s="39"/>
    </row>
    <row r="15" spans="1:9" x14ac:dyDescent="0.25">
      <c r="A15" s="105"/>
      <c r="B15" s="36" t="s">
        <v>117</v>
      </c>
      <c r="C15" s="39"/>
      <c r="E15" t="s">
        <v>75</v>
      </c>
      <c r="F15" s="22">
        <v>0.7</v>
      </c>
    </row>
    <row r="16" spans="1:9" x14ac:dyDescent="0.25">
      <c r="A16" s="105"/>
      <c r="B16" s="94" t="s">
        <v>76</v>
      </c>
      <c r="C16" s="95"/>
      <c r="E16" t="s">
        <v>77</v>
      </c>
      <c r="F16" s="23">
        <v>0.3</v>
      </c>
      <c r="I16" s="25"/>
    </row>
    <row r="17" spans="1:9" x14ac:dyDescent="0.25">
      <c r="A17" s="105"/>
      <c r="B17" s="36"/>
      <c r="C17" s="40"/>
      <c r="F17" s="26"/>
      <c r="I17" s="25"/>
    </row>
    <row r="18" spans="1:9" ht="23.25" customHeight="1" x14ac:dyDescent="0.25">
      <c r="A18" s="38" t="s">
        <v>78</v>
      </c>
      <c r="B18" s="89" t="s">
        <v>77</v>
      </c>
      <c r="C18" s="90"/>
    </row>
    <row r="19" spans="1:9" ht="60" x14ac:dyDescent="0.25">
      <c r="A19" s="35" t="s">
        <v>80</v>
      </c>
      <c r="B19" s="96" t="s">
        <v>182</v>
      </c>
      <c r="C19" s="97"/>
    </row>
    <row r="20" spans="1:9" ht="15" customHeight="1" x14ac:dyDescent="0.25">
      <c r="A20" s="21" t="s">
        <v>81</v>
      </c>
      <c r="B20" s="91">
        <f>((C22+C23+C25+C26+C30+C28+C32+C34+C29+C33)-C37)*C36*C38</f>
        <v>154500000</v>
      </c>
      <c r="C20" s="91"/>
    </row>
    <row r="21" spans="1:9" x14ac:dyDescent="0.25">
      <c r="A21" s="7" t="s">
        <v>82</v>
      </c>
      <c r="B21" s="98" t="s">
        <v>71</v>
      </c>
      <c r="C21" s="99"/>
    </row>
    <row r="22" spans="1:9" x14ac:dyDescent="0.25">
      <c r="A22" s="100"/>
      <c r="B22" s="36" t="s">
        <v>72</v>
      </c>
      <c r="C22" s="31">
        <v>0</v>
      </c>
    </row>
    <row r="23" spans="1:9" x14ac:dyDescent="0.25">
      <c r="A23" s="101"/>
      <c r="B23" s="36" t="s">
        <v>181</v>
      </c>
      <c r="C23" s="31">
        <v>154500000</v>
      </c>
    </row>
    <row r="24" spans="1:9" x14ac:dyDescent="0.25">
      <c r="A24" s="101"/>
      <c r="B24" s="94" t="s">
        <v>74</v>
      </c>
      <c r="C24" s="95"/>
    </row>
    <row r="25" spans="1:9" x14ac:dyDescent="0.25">
      <c r="A25" s="101"/>
      <c r="B25" s="36" t="s">
        <v>116</v>
      </c>
      <c r="C25" s="31">
        <v>0</v>
      </c>
    </row>
    <row r="26" spans="1:9" ht="28.9" customHeight="1" x14ac:dyDescent="0.25">
      <c r="A26" s="101"/>
      <c r="B26" s="36" t="s">
        <v>118</v>
      </c>
      <c r="C26" s="31">
        <v>0</v>
      </c>
    </row>
    <row r="27" spans="1:9" x14ac:dyDescent="0.25">
      <c r="A27" s="101"/>
      <c r="B27" s="94" t="s">
        <v>148</v>
      </c>
      <c r="C27" s="95"/>
    </row>
    <row r="28" spans="1:9" x14ac:dyDescent="0.25">
      <c r="A28" s="101"/>
      <c r="B28" s="36" t="s">
        <v>156</v>
      </c>
      <c r="C28" s="31">
        <v>0</v>
      </c>
    </row>
    <row r="29" spans="1:9" x14ac:dyDescent="0.25">
      <c r="A29" s="101"/>
      <c r="B29" s="36" t="s">
        <v>72</v>
      </c>
      <c r="C29" s="31">
        <v>0</v>
      </c>
    </row>
    <row r="30" spans="1:9" x14ac:dyDescent="0.25">
      <c r="A30" s="101"/>
      <c r="B30" s="36" t="s">
        <v>73</v>
      </c>
      <c r="C30" s="31">
        <v>0</v>
      </c>
    </row>
    <row r="31" spans="1:9" x14ac:dyDescent="0.25">
      <c r="A31" s="101"/>
      <c r="B31" s="94" t="s">
        <v>149</v>
      </c>
      <c r="C31" s="95"/>
    </row>
    <row r="32" spans="1:9" x14ac:dyDescent="0.25">
      <c r="A32" s="101"/>
      <c r="B32" s="36"/>
      <c r="C32" s="31"/>
    </row>
    <row r="33" spans="1:3" x14ac:dyDescent="0.25">
      <c r="A33" s="101"/>
      <c r="B33" s="36" t="s">
        <v>72</v>
      </c>
      <c r="C33" s="31">
        <v>0</v>
      </c>
    </row>
    <row r="34" spans="1:3" x14ac:dyDescent="0.25">
      <c r="A34" s="101"/>
      <c r="B34" s="36" t="s">
        <v>73</v>
      </c>
      <c r="C34" s="31">
        <v>0</v>
      </c>
    </row>
    <row r="35" spans="1:3" x14ac:dyDescent="0.25">
      <c r="A35" s="101"/>
      <c r="B35" s="94" t="s">
        <v>136</v>
      </c>
      <c r="C35" s="95"/>
    </row>
    <row r="36" spans="1:3" x14ac:dyDescent="0.25">
      <c r="A36" s="101"/>
      <c r="B36" s="36" t="s">
        <v>152</v>
      </c>
      <c r="C36" s="32">
        <v>1</v>
      </c>
    </row>
    <row r="37" spans="1:3" x14ac:dyDescent="0.25">
      <c r="A37" s="101"/>
      <c r="B37" s="36" t="s">
        <v>137</v>
      </c>
      <c r="C37" s="33">
        <v>0</v>
      </c>
    </row>
    <row r="38" spans="1:3" x14ac:dyDescent="0.25">
      <c r="A38" s="101"/>
      <c r="B38" s="36" t="s">
        <v>155</v>
      </c>
      <c r="C38" s="32">
        <v>1</v>
      </c>
    </row>
    <row r="39" spans="1:3" x14ac:dyDescent="0.25">
      <c r="A39" s="24" t="s">
        <v>83</v>
      </c>
      <c r="B39" s="91">
        <f>IFERROR(B20*(VLOOKUP(B18,E15:F17,2,0)),16666)</f>
        <v>46350000</v>
      </c>
      <c r="C39" s="91"/>
    </row>
    <row r="40" spans="1:3" ht="93" customHeight="1" x14ac:dyDescent="0.25">
      <c r="A40" s="35" t="s">
        <v>150</v>
      </c>
      <c r="B40" s="92" t="s">
        <v>183</v>
      </c>
      <c r="C40" s="93"/>
    </row>
    <row r="41" spans="1:3" ht="211.5" customHeight="1" x14ac:dyDescent="0.25">
      <c r="A41" s="35" t="s">
        <v>84</v>
      </c>
      <c r="B41" s="87" t="s">
        <v>184</v>
      </c>
      <c r="C41" s="88"/>
    </row>
    <row r="42" spans="1:3" ht="25.9" customHeight="1" x14ac:dyDescent="0.25">
      <c r="A42" s="42" t="s">
        <v>141</v>
      </c>
      <c r="B42" s="42"/>
      <c r="C42" s="42"/>
    </row>
    <row r="43" spans="1:3" x14ac:dyDescent="0.25">
      <c r="A43" s="41" t="s">
        <v>142</v>
      </c>
      <c r="B43" s="86"/>
      <c r="C43" s="86"/>
    </row>
    <row r="44" spans="1:3" ht="40.9" customHeight="1" x14ac:dyDescent="0.25">
      <c r="A44" s="41" t="s">
        <v>140</v>
      </c>
      <c r="B44" s="86"/>
      <c r="C44" s="86"/>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5" t="s">
        <v>85</v>
      </c>
      <c r="B1" s="85"/>
      <c r="C1" s="85"/>
    </row>
    <row r="2" spans="1:3" x14ac:dyDescent="0.25">
      <c r="A2" s="20" t="s">
        <v>29</v>
      </c>
      <c r="B2" s="74" t="str">
        <f>'AUTOS NOTA 324'!B2:C2</f>
        <v>SINIESTRO  126220389 LEGIS APJ32254</v>
      </c>
      <c r="C2" s="75"/>
    </row>
    <row r="3" spans="1:3" x14ac:dyDescent="0.25">
      <c r="A3" s="5" t="s">
        <v>1</v>
      </c>
      <c r="B3" s="48" t="str">
        <f>'AUTOS  NOTA 322'!B2:C2</f>
        <v>2024013637-003-000</v>
      </c>
      <c r="C3" s="48"/>
    </row>
    <row r="4" spans="1:3" x14ac:dyDescent="0.25">
      <c r="A4" s="5" t="s">
        <v>2</v>
      </c>
      <c r="B4" s="48" t="str">
        <f>'AUTOS  NOTA 322'!B3:C3</f>
        <v>DELEGATURA PARA FUNCIONES JURISDICCIONALES - SUPERINTENDENCIA FINANCIERA DE COLOMBIA</v>
      </c>
      <c r="C4" s="48"/>
    </row>
    <row r="5" spans="1:3" x14ac:dyDescent="0.25">
      <c r="A5" s="5" t="s">
        <v>3</v>
      </c>
      <c r="B5" s="48" t="str">
        <f>'AUTOS  NOTA 322'!B4:C4</f>
        <v>ALLIANZ SEGUROS S.A.</v>
      </c>
      <c r="C5" s="48"/>
    </row>
    <row r="6" spans="1:3" ht="15" customHeight="1" x14ac:dyDescent="0.25">
      <c r="A6" s="5" t="s">
        <v>4</v>
      </c>
      <c r="B6" s="48" t="str">
        <f>'AUTOS  NOTA 322'!B5:C5</f>
        <v>NELSON ANDRES QUIROGA BELTRAN</v>
      </c>
      <c r="C6" s="48"/>
    </row>
    <row r="7" spans="1:3" ht="15" customHeight="1" x14ac:dyDescent="0.25">
      <c r="A7" s="5" t="s">
        <v>5</v>
      </c>
      <c r="B7" s="48" t="str">
        <f>'AUTOS  NOTA 322'!B6:C6</f>
        <v>DEMANDA DIRECTA</v>
      </c>
      <c r="C7" s="48"/>
    </row>
    <row r="8" spans="1:3" ht="15" customHeight="1" x14ac:dyDescent="0.25">
      <c r="A8" s="30" t="s">
        <v>119</v>
      </c>
      <c r="B8" s="48" t="str">
        <f>'AUTOS  NOTA 322'!B7:C8</f>
        <v>No aplica</v>
      </c>
      <c r="C8" s="48"/>
    </row>
    <row r="9" spans="1:3" ht="19.149999999999999" customHeight="1" x14ac:dyDescent="0.25">
      <c r="A9" s="5" t="s">
        <v>120</v>
      </c>
      <c r="B9" s="48"/>
      <c r="C9" s="48"/>
    </row>
    <row r="10" spans="1:3" x14ac:dyDescent="0.25">
      <c r="A10" s="7" t="s">
        <v>82</v>
      </c>
      <c r="B10" s="108">
        <f>'AUTOS NOTA 324'!B20:C20</f>
        <v>154500000</v>
      </c>
      <c r="C10" s="108"/>
    </row>
    <row r="11" spans="1:3" x14ac:dyDescent="0.25">
      <c r="A11" s="7" t="s">
        <v>139</v>
      </c>
      <c r="B11" s="109">
        <f>'AUTOS NOTA 324'!B39:C39</f>
        <v>46350000</v>
      </c>
      <c r="C11" s="48"/>
    </row>
    <row r="12" spans="1:3" ht="30" x14ac:dyDescent="0.25">
      <c r="A12" s="7" t="s">
        <v>86</v>
      </c>
      <c r="B12" s="106"/>
      <c r="C12" s="107"/>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Ana María Barón Mendoza</cp:lastModifiedBy>
  <cp:revision/>
  <dcterms:created xsi:type="dcterms:W3CDTF">2020-12-07T14:41:17Z</dcterms:created>
  <dcterms:modified xsi:type="dcterms:W3CDTF">2024-03-01T00:45:19Z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