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TRANSPORTES MONTEBELLO 2024 FEBRERO/"/>
    </mc:Choice>
  </mc:AlternateContent>
  <xr:revisionPtr revIDLastSave="9" documentId="8_{45DA14E1-8CDF-4CAD-B912-C729859912FD}" xr6:coauthVersionLast="47" xr6:coauthVersionMax="47" xr10:uidLastSave="{289432AA-F4D5-4BEE-AAC5-6DC89846D89A}"/>
  <bookViews>
    <workbookView xWindow="21480" yWindow="-120" windowWidth="19440" windowHeight="14880" firstSheet="1" activeTab="3"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4" i="11"/>
  <c r="B5" i="11"/>
  <c r="B6" i="11"/>
  <c r="B7" i="11"/>
  <c r="B3" i="11"/>
  <c r="B15" i="5"/>
  <c r="B8" i="11" s="1"/>
  <c r="B4" i="10"/>
  <c r="B5" i="10"/>
  <c r="B6" i="10"/>
  <c r="B3" i="10"/>
</calcChain>
</file>

<file path=xl/sharedStrings.xml><?xml version="1.0" encoding="utf-8"?>
<sst xmlns="http://schemas.openxmlformats.org/spreadsheetml/2006/main" count="213" uniqueCount="160">
  <si>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</si>
  <si>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</si>
  <si>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</si>
  <si>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</si>
  <si>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</si>
  <si>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</si>
  <si>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</si>
  <si>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</si>
  <si>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</si>
  <si>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</si>
  <si>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</si>
  <si>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</si>
  <si>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</si>
  <si>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</si>
  <si>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</si>
  <si>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</si>
  <si>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</si>
  <si>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</si>
  <si>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</si>
  <si>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</si>
  <si>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</si>
  <si>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</si>
  <si>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</si>
  <si>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</si>
  <si>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</si>
  <si>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</si>
  <si>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</si>
  <si>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</si>
  <si>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</si>
  <si>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</si>
  <si>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</si>
  <si>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</si>
  <si>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</si>
  <si>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</si>
  <si>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</si>
  <si>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</si>
  <si>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</si>
  <si>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</si>
  <si>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</si>
  <si>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</si>
  <si>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</si>
  <si>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</si>
  <si>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</si>
  <si>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</si>
  <si>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</si>
  <si>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</si>
  <si>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</si>
  <si>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</si>
  <si>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</si>
  <si>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</si>
  <si>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</si>
  <si>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</si>
  <si>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</si>
  <si>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</si>
  <si>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</si>
  <si>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</si>
  <si>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</si>
  <si>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</si>
  <si>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</si>
  <si>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</si>
  <si>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</si>
  <si>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</si>
  <si>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</si>
  <si>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</si>
  <si>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</si>
  <si>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</si>
  <si>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</si>
  <si>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</si>
  <si>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</si>
  <si>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</si>
  <si>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</si>
  <si>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</si>
  <si>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</si>
  <si>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</si>
  <si>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</si>
  <si>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</si>
  <si>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</si>
  <si>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</si>
  <si>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</si>
  <si>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</si>
  <si>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</si>
  <si>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</si>
  <si>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</si>
  <si>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</si>
  <si>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</si>
  <si>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</si>
  <si>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</si>
  <si>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</si>
  <si>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</si>
  <si>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</si>
  <si>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</si>
  <si>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</si>
  <si>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</si>
  <si>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</si>
  <si>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</si>
  <si>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</si>
  <si>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</si>
  <si>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</si>
  <si>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</si>
  <si>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</si>
  <si>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</si>
  <si>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</si>
  <si>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</si>
  <si>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</si>
  <si>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</si>
  <si>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</si>
  <si>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</si>
  <si>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</si>
  <si>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</si>
  <si>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</si>
  <si>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</si>
  <si>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</si>
  <si>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</si>
  <si>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</si>
  <si>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</si>
  <si>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</si>
  <si>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</si>
  <si>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</si>
  <si>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</si>
  <si>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</si>
  <si>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</si>
  <si>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</si>
  <si>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</si>
  <si>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</si>
  <si>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</si>
  <si>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</si>
  <si>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</si>
  <si>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</si>
  <si>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</si>
  <si>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</si>
  <si>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</si>
  <si>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</si>
  <si>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</si>
  <si>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</si>
  <si>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</si>
  <si>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</si>
  <si>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76001-33-33-004-2019-00080-00</t>
  </si>
  <si>
    <t>JUZGADO CUARTO ADMINISTRATIVO ORAL DEL CIRCUITO JUDICIAL DE CALI</t>
  </si>
  <si>
    <t xml:space="preserve">DISTRITO ESPECIAL DE SANTIAGO DE CALI </t>
  </si>
  <si>
    <t xml:space="preserve">TRANSPORTE MONTEBELLO S.A. </t>
  </si>
  <si>
    <t>N/A</t>
  </si>
  <si>
    <r>
      <t xml:space="preserve">De conformidad con los hechos de la demanda, la empresa Transporte Montebello SA, sostiene que el 19 de noviembre de 2015 el agente de tránsito de placas 227, realizó Informe Único de Infracciones de Tránsito No. 76001 - 0022047, al vehículo de placas VBY 538  por incurrir en una infracción de transporte: </t>
    </r>
    <r>
      <rPr>
        <i/>
        <sz val="11"/>
        <color theme="1"/>
        <rFont val="Calibri"/>
        <family val="2"/>
        <scheme val="minor"/>
      </rPr>
      <t>"transitar sin autorización",</t>
    </r>
    <r>
      <rPr>
        <sz val="11"/>
        <color theme="1"/>
        <rFont val="Calibri"/>
        <family val="2"/>
        <scheme val="minor"/>
      </rPr>
      <t xml:space="preserve"> profiriéndose la Resolución No. 4152.014.21.3993 del 17 de octubre de 2017, con la cual se da inicio a la actuación administrativa. Posteriormente, el Municipio de Santiago de Cali profere la Resolución No. 4152.010.21.9046 del 11 de octubre de 2018, por medio de la cual sanciona a la empresa TRANSPORTE MONTEBELLO SA, a pagar la suma equivalente a diez (10) SMMLV, suma que para la fecha ascendía a un valor de $6.443.500; por lo anterior, la Empresa TRANSPORTE MONTEBELLO SA, interpuso recurso de reposición en contra de la Resolución que impuso la sanción. Finalmente el Municipio de Santiago de Cali - Secretaría de Movilidad, profere la Resolución No. 4152.010.21.0.13553 del 4 de diciembre de 2018, por medio de la cual NO REPONE la decisión y confirma la sanción impuesta.</t>
    </r>
  </si>
  <si>
    <t xml:space="preserve">11 de octubre de 2018 y 04 de diciembre de 2018 </t>
  </si>
  <si>
    <t>28 de enero de 2019</t>
  </si>
  <si>
    <t>06 de marzo de 2019</t>
  </si>
  <si>
    <t xml:space="preserve">MUNICIPIO DE SANTIAGO DE CALI </t>
  </si>
  <si>
    <t>890.399.011-3</t>
  </si>
  <si>
    <t>RCE No. 1501215001154</t>
  </si>
  <si>
    <t>P.L.O.: PREDIOS LABORES Y OPERACIONES. En todo caso se advierte que el amparo de la Póliza RCE No. 1501216001931  se delimita exclusivamente a la responsabilidad civil extracontractual. Mientras que, el quid del proceso es determinar si un acto administrativo proferido por la administración es nulo o no. En otras palabras, no hay un hecho dañoso que originara un perjuicio y que el asegurado tenga el deber de reparar mediante una indemnización.</t>
  </si>
  <si>
    <t>PLO</t>
  </si>
  <si>
    <t>31/03/2017 HASTA 25/05/2018</t>
  </si>
  <si>
    <t>ALLIANZ</t>
  </si>
  <si>
    <t>AXA COLPATRIA</t>
  </si>
  <si>
    <t>MAPFRE</t>
  </si>
  <si>
    <t>QBE</t>
  </si>
  <si>
    <t>X</t>
  </si>
  <si>
    <t>Siniestro fuera de coberturamaterial y temporal</t>
  </si>
  <si>
    <t>STRO 136684528 APJ 32236</t>
  </si>
  <si>
    <t>En este caso el deducible subsume el valor del supuesto perjuicio indicado en la demanda ($12.887.000), por lo que, en caso tal de encontrar responsable al asegurado y configurada la cobertura del seguro, no hay lugar a pago alguno, pues el pago mínimo por deducible corresponde a la suma equivalente a 40 SMLMV.</t>
  </si>
  <si>
    <t>FUERA DE COBERTURA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</si>
</sst>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87" zoomScaleNormal="87" workbookViewId="0">
      <selection activeCell="A28" sqref="A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136</v>
      </c>
      <c r="C2" s="41"/>
    </row>
    <row r="3" spans="1:3" x14ac:dyDescent="0.25">
      <c r="A3" s="5" t="s">
        <v>2</v>
      </c>
      <c r="B3" s="42" t="s">
        <v>137</v>
      </c>
      <c r="C3" s="43"/>
    </row>
    <row r="4" spans="1:3" x14ac:dyDescent="0.25">
      <c r="A4" s="5" t="s">
        <v>3</v>
      </c>
      <c r="B4" s="42" t="s">
        <v>138</v>
      </c>
      <c r="C4" s="43"/>
    </row>
    <row r="5" spans="1:3" ht="14.45" customHeight="1" x14ac:dyDescent="0.25">
      <c r="A5" s="5" t="s">
        <v>4</v>
      </c>
      <c r="B5" s="44" t="s">
        <v>139</v>
      </c>
      <c r="C5" s="43"/>
    </row>
    <row r="6" spans="1:3" x14ac:dyDescent="0.25">
      <c r="A6" s="5" t="s">
        <v>5</v>
      </c>
      <c r="B6" s="39" t="s">
        <v>6</v>
      </c>
      <c r="C6" s="39"/>
    </row>
    <row r="7" spans="1:3" x14ac:dyDescent="0.25">
      <c r="A7" s="5" t="s">
        <v>7</v>
      </c>
      <c r="B7" s="39" t="s">
        <v>140</v>
      </c>
      <c r="C7" s="39"/>
    </row>
    <row r="8" spans="1:3" x14ac:dyDescent="0.25">
      <c r="A8" s="5" t="s">
        <v>8</v>
      </c>
      <c r="B8" s="35" t="s">
        <v>142</v>
      </c>
      <c r="C8" s="35"/>
    </row>
    <row r="9" spans="1:3" x14ac:dyDescent="0.25">
      <c r="A9" s="5" t="s">
        <v>9</v>
      </c>
      <c r="B9" s="35" t="s">
        <v>143</v>
      </c>
      <c r="C9" s="35"/>
    </row>
    <row r="10" spans="1:3" x14ac:dyDescent="0.25">
      <c r="A10" s="5" t="s">
        <v>10</v>
      </c>
      <c r="B10" s="35" t="s">
        <v>144</v>
      </c>
      <c r="C10" s="35"/>
    </row>
    <row r="11" spans="1:3" ht="58.5" customHeight="1" x14ac:dyDescent="0.25">
      <c r="A11" s="5" t="s">
        <v>11</v>
      </c>
      <c r="B11" s="36" t="s">
        <v>148</v>
      </c>
      <c r="C11" s="37"/>
    </row>
    <row r="12" spans="1:3" x14ac:dyDescent="0.25">
      <c r="A12" s="46" t="s">
        <v>12</v>
      </c>
      <c r="B12" s="39" t="s">
        <v>141</v>
      </c>
      <c r="C12" s="39"/>
    </row>
    <row r="13" spans="1:3" ht="30" customHeight="1" x14ac:dyDescent="0.25">
      <c r="A13" s="46"/>
      <c r="B13" s="39"/>
      <c r="C13" s="39"/>
    </row>
    <row r="14" spans="1:3" ht="120" customHeight="1" x14ac:dyDescent="0.25">
      <c r="A14" s="46"/>
      <c r="B14" s="39"/>
      <c r="C14" s="39"/>
    </row>
    <row r="15" spans="1:3" ht="30" x14ac:dyDescent="0.25">
      <c r="A15" s="5" t="s">
        <v>13</v>
      </c>
      <c r="B15" s="49">
        <f>SUM(C17,C18,C20,C21,C23)</f>
        <v>12887000</v>
      </c>
      <c r="C15" s="50"/>
    </row>
    <row r="16" spans="1:3" ht="33.75" customHeight="1" x14ac:dyDescent="0.25">
      <c r="A16" s="51" t="s">
        <v>14</v>
      </c>
      <c r="B16" s="52" t="s">
        <v>15</v>
      </c>
      <c r="C16" s="52"/>
    </row>
    <row r="17" spans="1:3" ht="33.75" customHeight="1" x14ac:dyDescent="0.25">
      <c r="A17" s="51"/>
      <c r="B17" s="11" t="s">
        <v>16</v>
      </c>
      <c r="C17" s="6"/>
    </row>
    <row r="18" spans="1:3" ht="33.75" customHeight="1" x14ac:dyDescent="0.25">
      <c r="A18" s="51"/>
      <c r="B18" s="11" t="s">
        <v>17</v>
      </c>
      <c r="C18" s="6">
        <v>12887000</v>
      </c>
    </row>
    <row r="19" spans="1:3" x14ac:dyDescent="0.25">
      <c r="A19" s="51"/>
      <c r="B19" s="53" t="s">
        <v>18</v>
      </c>
      <c r="C19" s="54"/>
    </row>
    <row r="20" spans="1:3" x14ac:dyDescent="0.25">
      <c r="A20" s="51"/>
      <c r="B20" s="11"/>
      <c r="C20" s="6"/>
    </row>
    <row r="21" spans="1:3" x14ac:dyDescent="0.25">
      <c r="A21" s="51"/>
      <c r="B21" s="11"/>
      <c r="C21" s="6"/>
    </row>
    <row r="22" spans="1:3" x14ac:dyDescent="0.25">
      <c r="A22" s="51"/>
      <c r="B22" s="53" t="s">
        <v>19</v>
      </c>
      <c r="C22" s="54"/>
    </row>
    <row r="23" spans="1:3" x14ac:dyDescent="0.25">
      <c r="A23" s="51"/>
      <c r="B23" s="11"/>
      <c r="C23" s="16"/>
    </row>
    <row r="24" spans="1:3" x14ac:dyDescent="0.25">
      <c r="A24" s="5" t="s">
        <v>20</v>
      </c>
      <c r="B24" s="39" t="s">
        <v>145</v>
      </c>
      <c r="C24" s="39"/>
    </row>
    <row r="25" spans="1:3" x14ac:dyDescent="0.25">
      <c r="A25" s="5" t="s">
        <v>21</v>
      </c>
      <c r="B25" s="39" t="s">
        <v>146</v>
      </c>
      <c r="C25" s="39"/>
    </row>
    <row r="26" spans="1:3" x14ac:dyDescent="0.25">
      <c r="A26" s="5" t="s">
        <v>22</v>
      </c>
      <c r="B26" s="39" t="s">
        <v>147</v>
      </c>
      <c r="C26" s="39"/>
    </row>
    <row r="27" spans="1:3" x14ac:dyDescent="0.25">
      <c r="A27" s="5" t="s">
        <v>23</v>
      </c>
      <c r="B27" s="47">
        <v>45330</v>
      </c>
      <c r="C27" s="48"/>
    </row>
    <row r="28" spans="1:3" x14ac:dyDescent="0.25">
      <c r="A28" s="5" t="s">
        <v>24</v>
      </c>
      <c r="B28" s="45">
        <v>45327</v>
      </c>
      <c r="C28" s="45"/>
    </row>
    <row r="29" spans="1:3" x14ac:dyDescent="0.25">
      <c r="A29" s="5" t="s">
        <v>25</v>
      </c>
      <c r="B29" s="45">
        <v>45348</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4"/>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26</v>
      </c>
      <c r="B1" s="55"/>
      <c r="C1" s="55"/>
    </row>
    <row r="2" spans="1:3" x14ac:dyDescent="0.25">
      <c r="A2" s="13" t="s">
        <v>27</v>
      </c>
      <c r="B2" s="56" t="s">
        <v>157</v>
      </c>
      <c r="C2" s="57"/>
    </row>
    <row r="3" spans="1:3" x14ac:dyDescent="0.25">
      <c r="A3" s="5" t="s">
        <v>1</v>
      </c>
      <c r="B3" s="39" t="str">
        <f>'GENERALES NOTA 322'!B2:C2</f>
        <v>76001-33-33-004-2019-00080-00</v>
      </c>
      <c r="C3" s="39"/>
    </row>
    <row r="4" spans="1:3" x14ac:dyDescent="0.25">
      <c r="A4" s="5" t="s">
        <v>2</v>
      </c>
      <c r="B4" s="39" t="str">
        <f>'GENERALES NOTA 322'!B3:C3</f>
        <v>JUZGADO CUARTO ADMINISTRATIVO ORAL DEL CIRCUITO JUDICIAL DE CALI</v>
      </c>
      <c r="C4" s="39"/>
    </row>
    <row r="5" spans="1:3" x14ac:dyDescent="0.25">
      <c r="A5" s="5" t="s">
        <v>3</v>
      </c>
      <c r="B5" s="39" t="str">
        <f>'GENERALES NOTA 322'!B4:C4</f>
        <v xml:space="preserve">DISTRITO ESPECIAL DE SANTIAGO DE CALI </v>
      </c>
      <c r="C5" s="39"/>
    </row>
    <row r="6" spans="1:3" x14ac:dyDescent="0.25">
      <c r="A6" s="5" t="s">
        <v>4</v>
      </c>
      <c r="B6" s="39" t="str">
        <f>'GENERALES NOTA 322'!B5:C5</f>
        <v xml:space="preserve">TRANSPORTE MONTEBELLO S.A. </v>
      </c>
      <c r="C6" s="39"/>
    </row>
    <row r="7" spans="1:3" x14ac:dyDescent="0.25">
      <c r="A7" s="5" t="s">
        <v>5</v>
      </c>
      <c r="B7" s="39" t="str">
        <f>'GENERALES NOTA 322'!B6:C6</f>
        <v>LLAMADA EN GARANTIA</v>
      </c>
      <c r="C7" s="39"/>
    </row>
    <row r="8" spans="1:3" x14ac:dyDescent="0.25">
      <c r="A8" s="13" t="s">
        <v>28</v>
      </c>
      <c r="B8" s="39">
        <v>22082583</v>
      </c>
      <c r="C8" s="39"/>
    </row>
    <row r="9" spans="1:3" x14ac:dyDescent="0.25">
      <c r="A9" s="13" t="s">
        <v>11</v>
      </c>
      <c r="B9" s="39" t="s">
        <v>149</v>
      </c>
      <c r="C9" s="39"/>
    </row>
    <row r="10" spans="1:3" x14ac:dyDescent="0.25">
      <c r="A10" s="13" t="s">
        <v>29</v>
      </c>
      <c r="B10" s="56"/>
      <c r="C10" s="58"/>
    </row>
    <row r="11" spans="1:3" x14ac:dyDescent="0.25">
      <c r="A11" s="13" t="s">
        <v>30</v>
      </c>
      <c r="B11" s="56"/>
      <c r="C11" s="57"/>
    </row>
    <row r="12" spans="1:3" x14ac:dyDescent="0.25">
      <c r="A12" s="13" t="s">
        <v>31</v>
      </c>
      <c r="B12" s="42" t="s">
        <v>103</v>
      </c>
      <c r="C12" s="43"/>
    </row>
    <row r="13" spans="1:3" x14ac:dyDescent="0.25">
      <c r="A13" s="13" t="s">
        <v>32</v>
      </c>
      <c r="B13" s="39" t="s">
        <v>150</v>
      </c>
      <c r="C13" s="39"/>
    </row>
    <row r="14" spans="1:3" x14ac:dyDescent="0.25">
      <c r="A14" s="13" t="s">
        <v>33</v>
      </c>
      <c r="B14" s="39" t="s">
        <v>100</v>
      </c>
      <c r="C14" s="39"/>
    </row>
    <row r="15" spans="1:3" x14ac:dyDescent="0.25">
      <c r="A15" s="13" t="s">
        <v>34</v>
      </c>
      <c r="B15" s="39" t="s">
        <v>100</v>
      </c>
      <c r="C15" s="39"/>
    </row>
    <row r="16" spans="1:3" x14ac:dyDescent="0.25">
      <c r="A16" s="59" t="s">
        <v>35</v>
      </c>
      <c r="B16" s="39"/>
      <c r="C16" s="39"/>
    </row>
    <row r="17" spans="1:3" x14ac:dyDescent="0.25">
      <c r="A17" s="60"/>
      <c r="B17" s="9" t="s">
        <v>36</v>
      </c>
      <c r="C17" s="10" t="s">
        <v>37</v>
      </c>
    </row>
    <row r="18" spans="1:3" x14ac:dyDescent="0.25">
      <c r="A18" s="60"/>
      <c r="B18" s="11" t="s">
        <v>151</v>
      </c>
      <c r="C18" s="11">
        <v>23</v>
      </c>
    </row>
    <row r="19" spans="1:3" x14ac:dyDescent="0.25">
      <c r="A19" s="60"/>
      <c r="B19" s="11" t="s">
        <v>152</v>
      </c>
      <c r="C19" s="11">
        <v>21</v>
      </c>
    </row>
    <row r="20" spans="1:3" x14ac:dyDescent="0.25">
      <c r="A20" s="60"/>
      <c r="B20" s="11" t="s">
        <v>153</v>
      </c>
      <c r="C20" s="11">
        <v>34</v>
      </c>
    </row>
    <row r="21" spans="1:3" x14ac:dyDescent="0.25">
      <c r="A21" s="60"/>
      <c r="B21" s="11" t="s">
        <v>154</v>
      </c>
      <c r="C21" s="11">
        <v>22</v>
      </c>
    </row>
    <row r="22" spans="1:3" x14ac:dyDescent="0.25">
      <c r="A22" s="13" t="s">
        <v>38</v>
      </c>
      <c r="B22" s="39" t="s">
        <v>99</v>
      </c>
      <c r="C22" s="39"/>
    </row>
    <row r="23" spans="1:3" x14ac:dyDescent="0.25">
      <c r="A23" s="13" t="s">
        <v>39</v>
      </c>
      <c r="B23" s="42"/>
      <c r="C23" s="43"/>
    </row>
    <row r="24" spans="1:3" x14ac:dyDescent="0.25">
      <c r="A24" s="13" t="s">
        <v>40</v>
      </c>
      <c r="B24" s="39"/>
      <c r="C24" s="39"/>
    </row>
    <row r="25" spans="1:3" x14ac:dyDescent="0.25">
      <c r="A25" s="13" t="s">
        <v>41</v>
      </c>
      <c r="B25" s="39" t="s">
        <v>99</v>
      </c>
      <c r="C25" s="39"/>
    </row>
    <row r="26" spans="1:3" x14ac:dyDescent="0.25">
      <c r="A26" s="13" t="s">
        <v>42</v>
      </c>
      <c r="B26" s="39"/>
      <c r="C26" s="39"/>
    </row>
    <row r="27" spans="1:3" x14ac:dyDescent="0.25">
      <c r="A27" s="12" t="s">
        <v>43</v>
      </c>
      <c r="B27" s="39" t="s">
        <v>99</v>
      </c>
      <c r="C27" s="39"/>
    </row>
    <row r="28" spans="1:3" x14ac:dyDescent="0.25">
      <c r="A28" s="61" t="s">
        <v>44</v>
      </c>
      <c r="B28" s="61"/>
      <c r="C28" s="61"/>
    </row>
    <row r="29" spans="1:3" ht="14.45" customHeight="1" x14ac:dyDescent="0.25">
      <c r="A29" s="62" t="s">
        <v>45</v>
      </c>
      <c r="B29" s="63"/>
      <c r="C29" s="31" t="s">
        <v>155</v>
      </c>
    </row>
    <row r="30" spans="1:3" ht="14.45" customHeight="1" x14ac:dyDescent="0.25">
      <c r="A30" s="64" t="s">
        <v>46</v>
      </c>
      <c r="B30" s="65"/>
      <c r="C30" s="31" t="s">
        <v>155</v>
      </c>
    </row>
    <row r="31" spans="1:3" ht="14.45" customHeight="1" x14ac:dyDescent="0.25">
      <c r="A31" s="64" t="s">
        <v>47</v>
      </c>
      <c r="B31" s="65"/>
      <c r="C31" s="32" t="s">
        <v>155</v>
      </c>
    </row>
    <row r="32" spans="1:3" ht="14.45" customHeight="1" x14ac:dyDescent="0.25">
      <c r="A32" s="64" t="s">
        <v>48</v>
      </c>
      <c r="B32" s="65"/>
      <c r="C32" s="31" t="s">
        <v>155</v>
      </c>
    </row>
    <row r="33" spans="1:3" x14ac:dyDescent="0.25">
      <c r="A33" s="64" t="s">
        <v>49</v>
      </c>
      <c r="B33" s="65"/>
      <c r="C33" s="31" t="s">
        <v>155</v>
      </c>
    </row>
    <row r="34" spans="1:3" ht="14.45" customHeight="1" x14ac:dyDescent="0.25">
      <c r="A34" s="64" t="s">
        <v>50</v>
      </c>
      <c r="B34" s="65"/>
      <c r="C34" s="31" t="s">
        <v>155</v>
      </c>
    </row>
    <row r="35" spans="1:3" ht="14.45" customHeight="1" x14ac:dyDescent="0.25">
      <c r="A35" s="64" t="s">
        <v>51</v>
      </c>
      <c r="B35" s="65"/>
      <c r="C35" s="33" t="s">
        <v>155</v>
      </c>
    </row>
    <row r="36" spans="1:3" x14ac:dyDescent="0.25">
      <c r="A36" s="62" t="s">
        <v>52</v>
      </c>
      <c r="B36" s="63"/>
      <c r="C36" s="34" t="s">
        <v>156</v>
      </c>
    </row>
    <row r="37" spans="1:3" x14ac:dyDescent="0.25">
      <c r="A37" s="67" t="s">
        <v>53</v>
      </c>
      <c r="B37" s="67"/>
      <c r="C37" s="67"/>
    </row>
    <row r="38" spans="1:3" x14ac:dyDescent="0.25">
      <c r="A38" s="66" t="s">
        <v>54</v>
      </c>
      <c r="B38" s="66"/>
      <c r="C38" s="11"/>
    </row>
    <row r="39" spans="1:3" x14ac:dyDescent="0.25">
      <c r="A39" s="66" t="s">
        <v>55</v>
      </c>
      <c r="B39" s="66"/>
      <c r="C39" s="11"/>
    </row>
    <row r="40" spans="1:3" x14ac:dyDescent="0.25">
      <c r="A40" s="66" t="s">
        <v>56</v>
      </c>
      <c r="B40" s="66"/>
      <c r="C40" s="11"/>
    </row>
    <row r="41" spans="1:3" x14ac:dyDescent="0.25">
      <c r="A41" s="66" t="s">
        <v>57</v>
      </c>
      <c r="B41" s="66"/>
      <c r="C41" s="11"/>
    </row>
    <row r="42" spans="1:3" x14ac:dyDescent="0.25">
      <c r="A42" s="66" t="s">
        <v>58</v>
      </c>
      <c r="B42" s="66"/>
      <c r="C42" s="11"/>
    </row>
    <row r="43" spans="1:3" x14ac:dyDescent="0.25">
      <c r="A43" s="66" t="s">
        <v>59</v>
      </c>
      <c r="B43" s="66"/>
      <c r="C43" s="11"/>
    </row>
    <row r="44" spans="1:3" x14ac:dyDescent="0.25">
      <c r="A44" s="66" t="s">
        <v>60</v>
      </c>
      <c r="B44" s="66"/>
      <c r="C44" s="11"/>
    </row>
    <row r="45" spans="1:3" x14ac:dyDescent="0.25">
      <c r="A45" s="66" t="s">
        <v>61</v>
      </c>
      <c r="B45" s="66"/>
      <c r="C45" s="11"/>
    </row>
    <row r="46" spans="1:3" x14ac:dyDescent="0.25">
      <c r="A46" s="66" t="s">
        <v>62</v>
      </c>
      <c r="B46" s="66"/>
      <c r="C46" s="11"/>
    </row>
    <row r="47" spans="1:3" x14ac:dyDescent="0.25">
      <c r="A47" s="66" t="s">
        <v>63</v>
      </c>
      <c r="B47" s="66"/>
      <c r="C47" s="11"/>
    </row>
    <row r="48" spans="1:3" x14ac:dyDescent="0.25">
      <c r="A48" s="66" t="s">
        <v>64</v>
      </c>
      <c r="B48" s="66"/>
      <c r="C48" s="11"/>
    </row>
    <row r="49" spans="1:3" x14ac:dyDescent="0.25">
      <c r="A49" s="66" t="s">
        <v>65</v>
      </c>
      <c r="B49" s="66"/>
      <c r="C49" s="11"/>
    </row>
    <row r="50" spans="1:3" x14ac:dyDescent="0.25">
      <c r="A50" s="66" t="s">
        <v>66</v>
      </c>
      <c r="B50" s="66"/>
      <c r="C50" s="11"/>
    </row>
    <row r="51" spans="1:3" x14ac:dyDescent="0.25">
      <c r="A51" s="66" t="s">
        <v>67</v>
      </c>
      <c r="B51" s="66"/>
      <c r="C51" s="11"/>
    </row>
    <row r="52" spans="1:3" x14ac:dyDescent="0.25">
      <c r="A52" s="66" t="s">
        <v>68</v>
      </c>
      <c r="B52" s="66"/>
      <c r="C52" s="11"/>
    </row>
    <row r="53" spans="1:3" x14ac:dyDescent="0.25">
      <c r="A53" s="66" t="s">
        <v>69</v>
      </c>
      <c r="B53" s="66"/>
      <c r="C53" s="11"/>
    </row>
    <row r="54" spans="1:3" x14ac:dyDescent="0.25">
      <c r="A54" s="68"/>
      <c r="B54" s="68"/>
      <c r="C54" s="11"/>
    </row>
  </sheetData>
  <mergeCells count="50">
    <mergeCell ref="A49:B49"/>
    <mergeCell ref="A43:B43"/>
    <mergeCell ref="A44:B44"/>
    <mergeCell ref="A45:B45"/>
    <mergeCell ref="A46:B46"/>
    <mergeCell ref="A47:B47"/>
    <mergeCell ref="A48:B48"/>
    <mergeCell ref="A50:B50"/>
    <mergeCell ref="A51:B51"/>
    <mergeCell ref="A52:B52"/>
    <mergeCell ref="A53:B53"/>
    <mergeCell ref="A54:B54"/>
    <mergeCell ref="A29:B29"/>
    <mergeCell ref="A30:B30"/>
    <mergeCell ref="A42:B42"/>
    <mergeCell ref="A37:C37"/>
    <mergeCell ref="A38:B38"/>
    <mergeCell ref="A39:B39"/>
    <mergeCell ref="A40:B40"/>
    <mergeCell ref="A41:B41"/>
    <mergeCell ref="A31:B31"/>
    <mergeCell ref="A32:B32"/>
    <mergeCell ref="A33:B33"/>
    <mergeCell ref="A34:B34"/>
    <mergeCell ref="A35:B35"/>
    <mergeCell ref="A36:B36"/>
    <mergeCell ref="B24:C24"/>
    <mergeCell ref="B25:C25"/>
    <mergeCell ref="B26:C26"/>
    <mergeCell ref="B27:C27"/>
    <mergeCell ref="A28:C28"/>
    <mergeCell ref="B15:C15"/>
    <mergeCell ref="A16:A21"/>
    <mergeCell ref="B16:C16"/>
    <mergeCell ref="B22:C22"/>
    <mergeCell ref="B23:C23"/>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B24:C24</xm:sqref>
        </x14:dataValidation>
        <x14:dataValidation type="list" allowBlank="1" showInputMessage="1" showErrorMessage="1" xr:uid="{CE598DA5-BE60-4504-8641-5BC1D7DE4EC8}">
          <x14:formula1>
            <xm:f>Hoja2!$B$1:$B$2</xm:f>
          </x14:formula1>
          <xm:sqref>B27:C27 B14:C15 B22:C22 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70</v>
      </c>
      <c r="B1" s="55"/>
      <c r="C1" s="55"/>
    </row>
    <row r="2" spans="1:6" x14ac:dyDescent="0.25">
      <c r="A2" s="20" t="s">
        <v>27</v>
      </c>
      <c r="B2" s="85" t="s">
        <v>157</v>
      </c>
      <c r="C2" s="86"/>
    </row>
    <row r="3" spans="1:6" x14ac:dyDescent="0.25">
      <c r="A3" s="21" t="s">
        <v>1</v>
      </c>
      <c r="B3" s="87" t="str">
        <f>'GENERALES NOTA 322'!B2:C2</f>
        <v>76001-33-33-004-2019-00080-00</v>
      </c>
      <c r="C3" s="87"/>
    </row>
    <row r="4" spans="1:6" x14ac:dyDescent="0.25">
      <c r="A4" s="21" t="s">
        <v>2</v>
      </c>
      <c r="B4" s="87" t="str">
        <f>'GENERALES NOTA 322'!B3:C3</f>
        <v>JUZGADO CUARTO ADMINISTRATIVO ORAL DEL CIRCUITO JUDICIAL DE CALI</v>
      </c>
      <c r="C4" s="87"/>
    </row>
    <row r="5" spans="1:6" x14ac:dyDescent="0.25">
      <c r="A5" s="21" t="s">
        <v>3</v>
      </c>
      <c r="B5" s="87" t="str">
        <f>'GENERALES NOTA 322'!B4:C4</f>
        <v xml:space="preserve">DISTRITO ESPECIAL DE SANTIAGO DE CALI </v>
      </c>
      <c r="C5" s="87"/>
    </row>
    <row r="6" spans="1:6" ht="14.45" customHeight="1" x14ac:dyDescent="0.25">
      <c r="A6" s="21" t="s">
        <v>4</v>
      </c>
      <c r="B6" s="87" t="str">
        <f>'GENERALES NOTA 322'!B5:C5</f>
        <v xml:space="preserve">TRANSPORTE MONTEBELLO S.A. </v>
      </c>
      <c r="C6" s="87"/>
    </row>
    <row r="7" spans="1:6" x14ac:dyDescent="0.25">
      <c r="A7" s="21" t="s">
        <v>5</v>
      </c>
      <c r="B7" s="87" t="str">
        <f>'GENERALES NOTA 322'!B6:C6</f>
        <v>LLAMADA EN GARANTIA</v>
      </c>
      <c r="C7" s="87"/>
    </row>
    <row r="8" spans="1:6" ht="30" x14ac:dyDescent="0.25">
      <c r="A8" s="21" t="s">
        <v>13</v>
      </c>
      <c r="B8" s="81">
        <f>'GENERALES NOTA 322'!B15:C15</f>
        <v>12887000</v>
      </c>
      <c r="C8" s="82"/>
    </row>
    <row r="9" spans="1:6" x14ac:dyDescent="0.25">
      <c r="A9" s="88" t="s">
        <v>14</v>
      </c>
      <c r="B9" s="72" t="s">
        <v>15</v>
      </c>
      <c r="C9" s="73"/>
    </row>
    <row r="10" spans="1:6" x14ac:dyDescent="0.25">
      <c r="A10" s="88"/>
      <c r="B10" s="22" t="s">
        <v>16</v>
      </c>
      <c r="C10" s="19">
        <f>'GENERALES NOTA 322'!C17</f>
        <v>0</v>
      </c>
    </row>
    <row r="11" spans="1:6" x14ac:dyDescent="0.25">
      <c r="A11" s="88"/>
      <c r="B11" s="22" t="s">
        <v>17</v>
      </c>
      <c r="C11" s="19">
        <f>'GENERALES NOTA 322'!C18</f>
        <v>12887000</v>
      </c>
    </row>
    <row r="12" spans="1:6" x14ac:dyDescent="0.25">
      <c r="A12" s="88"/>
      <c r="B12" s="72"/>
      <c r="C12" s="73"/>
    </row>
    <row r="13" spans="1:6" x14ac:dyDescent="0.25">
      <c r="A13" s="88"/>
      <c r="B13" s="22" t="s">
        <v>71</v>
      </c>
      <c r="C13" s="24"/>
    </row>
    <row r="14" spans="1:6" x14ac:dyDescent="0.25">
      <c r="A14" s="88"/>
      <c r="B14" s="22" t="s">
        <v>72</v>
      </c>
      <c r="C14" s="24"/>
      <c r="E14" t="s">
        <v>73</v>
      </c>
      <c r="F14" s="17">
        <v>0.7</v>
      </c>
    </row>
    <row r="15" spans="1:6" x14ac:dyDescent="0.25">
      <c r="A15" s="23" t="s">
        <v>74</v>
      </c>
      <c r="B15" s="85"/>
      <c r="C15" s="86"/>
    </row>
    <row r="16" spans="1:6" ht="15" customHeight="1" x14ac:dyDescent="0.25">
      <c r="A16" s="21" t="s">
        <v>76</v>
      </c>
      <c r="B16" s="83"/>
      <c r="C16" s="84"/>
    </row>
    <row r="17" spans="1:3" ht="28.5" customHeight="1" x14ac:dyDescent="0.25">
      <c r="A17" s="14" t="s">
        <v>77</v>
      </c>
      <c r="B17" s="74">
        <f>((C19+C20+C22+C23)-C26)*C25*C27</f>
        <v>0</v>
      </c>
      <c r="C17" s="74"/>
    </row>
    <row r="18" spans="1:3" x14ac:dyDescent="0.25">
      <c r="A18" s="23" t="s">
        <v>78</v>
      </c>
      <c r="B18" s="75" t="s">
        <v>15</v>
      </c>
      <c r="C18" s="76"/>
    </row>
    <row r="19" spans="1:3" x14ac:dyDescent="0.25">
      <c r="A19" s="70"/>
      <c r="B19" s="22" t="s">
        <v>16</v>
      </c>
      <c r="C19" s="19"/>
    </row>
    <row r="20" spans="1:3" x14ac:dyDescent="0.25">
      <c r="A20" s="71"/>
      <c r="B20" s="22" t="s">
        <v>17</v>
      </c>
      <c r="C20" s="19">
        <v>0</v>
      </c>
    </row>
    <row r="21" spans="1:3" x14ac:dyDescent="0.25">
      <c r="A21" s="71"/>
      <c r="B21" s="72" t="s">
        <v>18</v>
      </c>
      <c r="C21" s="73"/>
    </row>
    <row r="22" spans="1:3" x14ac:dyDescent="0.25">
      <c r="A22" s="71"/>
      <c r="B22" s="22" t="s">
        <v>71</v>
      </c>
      <c r="C22" s="19">
        <v>0</v>
      </c>
    </row>
    <row r="23" spans="1:3" ht="45" x14ac:dyDescent="0.25">
      <c r="A23" s="71"/>
      <c r="B23" s="22" t="s">
        <v>79</v>
      </c>
      <c r="C23" s="19">
        <v>0</v>
      </c>
    </row>
    <row r="24" spans="1:3" x14ac:dyDescent="0.25">
      <c r="A24" s="71"/>
      <c r="B24" s="72" t="s">
        <v>80</v>
      </c>
      <c r="C24" s="73"/>
    </row>
    <row r="25" spans="1:3" x14ac:dyDescent="0.25">
      <c r="A25" s="25"/>
      <c r="B25" s="22" t="s">
        <v>81</v>
      </c>
      <c r="C25" s="26"/>
    </row>
    <row r="26" spans="1:3" x14ac:dyDescent="0.25">
      <c r="A26" s="27"/>
      <c r="B26" s="22" t="s">
        <v>30</v>
      </c>
      <c r="C26" s="28">
        <v>0</v>
      </c>
    </row>
    <row r="27" spans="1:3" x14ac:dyDescent="0.25">
      <c r="A27" s="27"/>
      <c r="B27" s="22" t="s">
        <v>82</v>
      </c>
      <c r="C27" s="26"/>
    </row>
    <row r="28" spans="1:3" x14ac:dyDescent="0.25">
      <c r="A28" s="18" t="s">
        <v>83</v>
      </c>
      <c r="B28" s="74">
        <f>IFERROR(B17*(VLOOKUP(B15,Hoja2!$G$1:$H$6,2,0)),16666)</f>
        <v>16666</v>
      </c>
      <c r="C28" s="74"/>
    </row>
    <row r="29" spans="1:3" ht="30" x14ac:dyDescent="0.25">
      <c r="A29" s="21" t="s">
        <v>84</v>
      </c>
      <c r="B29" s="77"/>
      <c r="C29" s="78"/>
    </row>
    <row r="30" spans="1:3" ht="30" x14ac:dyDescent="0.25">
      <c r="A30" s="21" t="s">
        <v>85</v>
      </c>
      <c r="B30" s="79"/>
      <c r="C30" s="80"/>
    </row>
    <row r="31" spans="1:3" ht="18.75" x14ac:dyDescent="0.25">
      <c r="A31" s="29" t="s">
        <v>86</v>
      </c>
      <c r="B31" s="29"/>
      <c r="C31" s="29"/>
    </row>
    <row r="32" spans="1:3" x14ac:dyDescent="0.25">
      <c r="A32" s="30" t="s">
        <v>87</v>
      </c>
      <c r="B32" s="69"/>
      <c r="C32" s="69"/>
    </row>
    <row r="33" spans="1:3" x14ac:dyDescent="0.25">
      <c r="A33" s="30" t="s">
        <v>88</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abSelected="1" zoomScale="85" zoomScaleNormal="85" workbookViewId="0">
      <selection activeCell="B2" sqref="B2:C2"/>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89</v>
      </c>
      <c r="B1" s="55"/>
      <c r="C1" s="55"/>
    </row>
    <row r="2" spans="1:3" ht="17.100000000000001" customHeight="1" x14ac:dyDescent="0.25">
      <c r="A2" s="13" t="s">
        <v>27</v>
      </c>
      <c r="B2" s="56" t="s">
        <v>157</v>
      </c>
      <c r="C2" s="57"/>
    </row>
    <row r="3" spans="1:3" ht="15.95" customHeight="1" x14ac:dyDescent="0.25">
      <c r="A3" s="5" t="s">
        <v>1</v>
      </c>
      <c r="B3" s="39" t="str">
        <f>'GENERALES NOTA 322'!B2:C2</f>
        <v>76001-33-33-004-2019-00080-00</v>
      </c>
      <c r="C3" s="39"/>
    </row>
    <row r="4" spans="1:3" x14ac:dyDescent="0.25">
      <c r="A4" s="5" t="s">
        <v>2</v>
      </c>
      <c r="B4" s="39" t="str">
        <f>'GENERALES NOTA 322'!B3:C3</f>
        <v>JUZGADO CUARTO ADMINISTRATIVO ORAL DEL CIRCUITO JUDICIAL DE CALI</v>
      </c>
      <c r="C4" s="39"/>
    </row>
    <row r="5" spans="1:3" ht="29.1" customHeight="1" x14ac:dyDescent="0.25">
      <c r="A5" s="5" t="s">
        <v>3</v>
      </c>
      <c r="B5" s="39" t="str">
        <f>'GENERALES NOTA 322'!B4:C4</f>
        <v xml:space="preserve">DISTRITO ESPECIAL DE SANTIAGO DE CALI </v>
      </c>
      <c r="C5" s="39"/>
    </row>
    <row r="6" spans="1:3" x14ac:dyDescent="0.25">
      <c r="A6" s="5" t="s">
        <v>4</v>
      </c>
      <c r="B6" s="39" t="str">
        <f>'GENERALES NOTA 322'!B5:C5</f>
        <v xml:space="preserve">TRANSPORTE MONTEBELLO S.A. </v>
      </c>
      <c r="C6" s="39"/>
    </row>
    <row r="7" spans="1:3" ht="43.5" customHeight="1" x14ac:dyDescent="0.25">
      <c r="A7" s="5" t="s">
        <v>5</v>
      </c>
      <c r="B7" s="39" t="str">
        <f>'GENERALES NOTA 322'!B6:C6</f>
        <v>LLAMADA EN GARANTIA</v>
      </c>
      <c r="C7" s="39"/>
    </row>
    <row r="8" spans="1:3" x14ac:dyDescent="0.25">
      <c r="A8" s="5" t="s">
        <v>90</v>
      </c>
      <c r="B8" s="39" t="s">
        <v>107</v>
      </c>
      <c r="C8" s="39"/>
    </row>
    <row r="9" spans="1:3" x14ac:dyDescent="0.25">
      <c r="A9" s="15" t="s">
        <v>78</v>
      </c>
      <c r="B9" s="89">
        <v>12887000</v>
      </c>
      <c r="C9" s="89"/>
    </row>
    <row r="10" spans="1:3" x14ac:dyDescent="0.25">
      <c r="A10" s="15" t="s">
        <v>91</v>
      </c>
      <c r="B10" s="39">
        <v>16666</v>
      </c>
      <c r="C10" s="39"/>
    </row>
    <row r="11" spans="1:3" ht="30" x14ac:dyDescent="0.25">
      <c r="A11" s="15" t="s">
        <v>92</v>
      </c>
      <c r="B11" s="77" t="s">
        <v>158</v>
      </c>
      <c r="C11" s="78"/>
    </row>
    <row r="12" spans="1:3" ht="60" x14ac:dyDescent="0.25">
      <c r="A12" s="5" t="s">
        <v>93</v>
      </c>
      <c r="B12" s="39" t="s">
        <v>159</v>
      </c>
      <c r="C12" s="39"/>
    </row>
    <row r="13" spans="1:3" ht="60" x14ac:dyDescent="0.25">
      <c r="A13" s="5" t="s">
        <v>94</v>
      </c>
      <c r="B13" s="39"/>
      <c r="C13" s="39"/>
    </row>
    <row r="14" spans="1:3" x14ac:dyDescent="0.25">
      <c r="A14" s="5" t="s">
        <v>95</v>
      </c>
      <c r="B14" s="11"/>
      <c r="C14" s="11"/>
    </row>
    <row r="15" spans="1:3" x14ac:dyDescent="0.25">
      <c r="A15" s="15" t="s">
        <v>96</v>
      </c>
      <c r="B15" s="39"/>
      <c r="C15" s="39"/>
    </row>
    <row r="16" spans="1:3" x14ac:dyDescent="0.25">
      <c r="A16" s="11" t="s">
        <v>97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75</v>
      </c>
      <c r="H1" s="4">
        <v>0.7</v>
      </c>
      <c r="I1" t="s">
        <v>101</v>
      </c>
      <c r="J1" t="s">
        <v>102</v>
      </c>
      <c r="L1" t="s">
        <v>6</v>
      </c>
    </row>
    <row r="2" spans="1:12" x14ac:dyDescent="0.25">
      <c r="A2" t="s">
        <v>103</v>
      </c>
      <c r="B2" t="s">
        <v>99</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123</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107</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GIRALDO MORALES, DAVID ORLANDO (ALLIANZ COLOMBIA)</cp:lastModifiedBy>
  <cp:revision/>
  <dcterms:created xsi:type="dcterms:W3CDTF">2020-12-07T14:41:17Z</dcterms:created>
  <dcterms:modified xsi:type="dcterms:W3CDTF">2024-02-22T01:10:37Z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