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C21A3FE4-99F0-4061-A0DD-81365EF21989}" xr6:coauthVersionLast="47" xr6:coauthVersionMax="47" xr10:uidLastSave="{00000000-0000-0000-0000-000000000000}"/>
  <bookViews>
    <workbookView xWindow="-120" yWindow="-120" windowWidth="24240" windowHeight="1302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4" i="8"/>
  <c r="B3" i="8"/>
  <c r="B8" i="7"/>
  <c r="B4" i="7" l="1"/>
  <c r="B5" i="7"/>
  <c r="B7" i="7"/>
  <c r="B3" i="7"/>
  <c r="B9" i="8"/>
  <c r="B11" i="9" l="1"/>
</calcChain>
</file>

<file path=xl/sharedStrings.xml><?xml version="1.0" encoding="utf-8"?>
<sst xmlns="http://schemas.openxmlformats.org/spreadsheetml/2006/main" count="250" uniqueCount="186">
  <si>
    <t>SOLICITUD DE ANTECEDENTES -ABOGADO EXTERNO-</t>
  </si>
  <si>
    <t>Radicado(23 digitos)</t>
  </si>
  <si>
    <t>Juzgado</t>
  </si>
  <si>
    <t>Demandado</t>
  </si>
  <si>
    <t xml:space="preserve">Demandante </t>
  </si>
  <si>
    <t>Tipo de vinculacion compañía</t>
  </si>
  <si>
    <t>DEMANDA DIRECTA</t>
  </si>
  <si>
    <t xml:space="preserve">Tipo de perjucio </t>
  </si>
  <si>
    <t>RCE HOMICIDIO-LESION</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</si>
  <si>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</si>
  <si>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</si>
  <si>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</si>
  <si>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</si>
  <si>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</si>
  <si>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</si>
  <si>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</si>
  <si>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</si>
  <si>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</si>
  <si>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</si>
  <si>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</si>
  <si>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</si>
  <si>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</si>
  <si>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</si>
  <si>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</si>
  <si>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</si>
  <si>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</si>
  <si>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</si>
  <si>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</si>
  <si>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</si>
  <si>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</si>
  <si>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</si>
  <si>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</si>
  <si>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</si>
  <si>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</si>
  <si>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</si>
  <si>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</si>
  <si>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</si>
  <si>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</si>
  <si>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</si>
  <si>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</si>
  <si>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</si>
  <si>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</si>
  <si>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</si>
  <si>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</si>
  <si>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</si>
  <si>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</si>
  <si>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</si>
  <si>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</si>
  <si>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</si>
  <si>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</si>
  <si>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</si>
  <si>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</si>
  <si>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</si>
  <si>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</si>
  <si>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</si>
  <si>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</si>
  <si>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</si>
  <si>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</si>
  <si>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</si>
  <si>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</si>
  <si>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</si>
  <si>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</si>
  <si>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</si>
  <si>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</si>
  <si>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</si>
  <si>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</si>
  <si>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</si>
  <si>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</si>
  <si>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</si>
  <si>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</si>
  <si>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</si>
  <si>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</si>
  <si>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</si>
  <si>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</si>
  <si>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</si>
  <si>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</si>
  <si>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</si>
  <si>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</si>
  <si>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</si>
  <si>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</si>
  <si>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</si>
  <si>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</si>
  <si>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</si>
  <si>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</si>
  <si>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</si>
  <si>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</si>
  <si>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</si>
  <si>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</si>
  <si>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</si>
  <si>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</si>
  <si>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</si>
  <si>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</si>
  <si>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</si>
  <si>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</si>
  <si>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</si>
  <si>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</si>
  <si>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</si>
  <si>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</si>
  <si>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</si>
  <si>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</si>
  <si>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</si>
  <si>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</si>
  <si>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</si>
  <si>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</si>
  <si>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</si>
  <si>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</si>
  <si>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</si>
  <si>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</si>
  <si>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</si>
  <si>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</si>
  <si>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</si>
  <si>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</si>
  <si>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</si>
  <si>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</si>
  <si>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</si>
  <si>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</si>
  <si>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</si>
  <si>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</si>
  <si>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</si>
  <si>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</si>
  <si>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</si>
  <si>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</si>
  <si>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</si>
  <si>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</si>
  <si>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</si>
  <si>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</si>
  <si>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</si>
  <si>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</si>
  <si>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</si>
  <si>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</si>
  <si>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</si>
  <si>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</si>
  <si>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</si>
  <si>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</si>
  <si>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</si>
  <si>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</si>
  <si>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</si>
  <si>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</si>
  <si>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</si>
  <si>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</si>
  <si>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</si>
  <si>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</si>
  <si>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</si>
  <si>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</si>
  <si>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</si>
  <si>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</si>
  <si>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</si>
  <si>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</si>
  <si>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</si>
  <si>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</si>
  <si>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</si>
  <si>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</si>
  <si>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</si>
  <si>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</si>
  <si>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</si>
  <si>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</si>
  <si>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</si>
  <si>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*BANCO DE OCCIDENTE
*EXPRESO BOLIVARIANO SA
*ALLIANZ SEGUROS DE VIDA SA</t>
  </si>
  <si>
    <t xml:space="preserve">BRYAM SMIRT CALDERON CHALA </t>
  </si>
  <si>
    <t>Carrera 8 No. 7 - 28 Barrio Centro</t>
  </si>
  <si>
    <t>310 454 56 37 apoderado</t>
  </si>
  <si>
    <t>linneyadrianachala@gmail.com</t>
  </si>
  <si>
    <t>SOLTERO</t>
  </si>
  <si>
    <t>12 DE MAYO DE 1995</t>
  </si>
  <si>
    <t>27 AÑOS</t>
  </si>
  <si>
    <t>20 DE NOVIEMBRE DE 2022</t>
  </si>
  <si>
    <t>NO SE RELACIONA</t>
  </si>
  <si>
    <t>El día 20 de noviembre de 2022 acaeció un accidente de tránsito en el cual estuvo involucrado el vehículo de placas WPT203, bus que se encuentra asegurado por Allianz Seguros SA. En el Informe Policial de Accidente de Tránsito se codificó la hipotesis número 304 correspondiente a "Superficie humeda". En el accidente en mención el señor BRYAM SMIRT CALDERON falleció por lo que su familia se encuentra reclamando perjuicios patrimoniales y extrapatrimoniales.</t>
  </si>
  <si>
    <t>BANCO DE OCCIDENTE</t>
  </si>
  <si>
    <t>890300279-4</t>
  </si>
  <si>
    <t>WPT203</t>
  </si>
  <si>
    <t>NO SE RELACIONA, SE REQUIERE LA PÓLIZA VIGENTE PARA EL 20 DE NOVIEMBRE DE 2022</t>
  </si>
  <si>
    <t>73319310300220230017500</t>
  </si>
  <si>
    <t xml:space="preserve">*LINNEY ADRIANA CHALA ANDUQUIA (MADRE DE LA VÍCTIMA) (18/02/1979)
*HUGO ALBERTO CALDERON A NOMBRE PROPIO (PADRE DE LA VÍCTIMA) Y EN REPRESENTACIÓN DE NICOLÁS CALDERÓN PRADO (HERMANO DE LA VÍCTIMA) (NO SE RELACIONA FECHA DE NACIMIENTO DEL PADRE)
*JULIETH MARIANA CALDERON BEDOYA (HERMANA DE LA VÍCTIMA)
*ROMELIA ANDUQUIA DE CHALA (ABUELA DE LA VÍCTIMA)
*DIDIMO CHALA HERNANDEZ (ABUELO DE LA VÍCTIMA)
*MARIA DEL CARMEN CALDERON DIAZ (ABUELA DE LA VÍCTIMA)
*ANDREA CAROLINA CHALA ANDUQUIA A NOMBRE PROPIO (TIA DE LA VÍCTIMA) Y EN REPRESENTACIÓN DE LAURA VALENTINA CALDERON (PRIMA DE LA VÍCTIMA)
*MARTHA VIVIANA CHALA ANDUQUIA A NOMBRE PROPIO (TIA DE LA VÍCTIMA) Y EN REPRESENTACIÓN DE ANDRES FELIPE ANZOLA CHALA Y DYLAN TOMAS ANZOLA CHALA (PRIMOS)
*JULIAN CAMILO ANZOLA CHALA (PRIMO DE LA VÍCTIMA)
*OLGA CRISTINA VELEZ CALDERON (TIA DE LA VÍCTIMA)
</t>
  </si>
  <si>
    <t>26 DE FEBRERO DE 2024</t>
  </si>
  <si>
    <t>120807005-APJ32217</t>
  </si>
  <si>
    <t>023078108 / 232</t>
  </si>
  <si>
    <t>09/04/2022 hasta las 24:00 horas del 08/04/2023.</t>
  </si>
  <si>
    <t>X</t>
  </si>
  <si>
    <t>*LINNEY ADRIANA CHALA ANDUQUIA (MADRE DE LA VÍCTIMA) (18/02/1979)
*HUGO ALBERTO CALDERON A NOMBRE PROPIO (PADRE DE LA VÍCTIMA) Y EN REPRESENTACIÓN DE NICOLÁS CALDERÓN PRADO (HERMANO DE LA VÍCTIMA) (NO SE RELACIONA FECHA DE NACIMIENTO DEL PADRE)
*JULIETH MARIANA CALDERON BEDOYA (HERMANA DE LA VÍCTIMA)
*ROMELIA ANDUQUIA DE CHALA (ABUELA DE LA VÍCTIMA)
*DIDIMO CHALA HERNANDEZ (ABUELO DE LA VÍCTIMA)
*MARIA DEL CARMEN CALDERON DIAZ (ABUELA DE LA VÍCTIMA)
*ANDREA CAROLINA CHALA ANDUQUIA A NOMBRE PROPIO (TIA DE LA VÍCTIMA) Y EN REPRESENTACIÓN DE LAURA VALENTINA CALDERON (PRIMA DE LA VÍCTIMA)
*MARTHA VIVIANA CHALA ANDUQUIA A NOMBRE PROPIO (TIA DE LA VÍCTIMA) Y EN REPRESENTACIÓN DE ANDRES FELIPE ANZOLA CHALA Y DYLAN TOMAS ANZOLA CHALA (PRIMOS)
*JULIAN CAMILO ANZOLA CHALA (PRIMO DE LA VÍCTIMA)
*OLGA CRISTINA VELEZ CALDERON (TIA DE LA VÍCTIMA)</t>
  </si>
  <si>
    <t>JUZGADO 02 CIVIL DEL CIRCUITO DE ESPINAL</t>
  </si>
  <si>
    <t xml:space="preserve">La contingencia se califica como REMOTA toda vez que Allianz Seguros de Viida SA no expidió la póliza No. 023078108 / 232, por lo que existe una falta de legitimación en la causa por pasiva.
Sin perjuicio de lo anterior, debe indicarse que si bien Allianz Seguros de Vida SA no expidió la póliza No. 023078108 / 232, lo cierto es que la demanda puede ser reformada e incluir a Allianz Seguros SA y en ese sentido deberá tenerse en cuenta  que la póliza No. 023078108 / 232 cuyo tomador es Expreso Bolivariano SA presta cobertura material y temporal de conformidad con los hechos y pretensiones expuestos en el libelo de la demanda. Frente a la cobertura temporal, debe decirse que el accidente de tránsito ocurrido el día 20 de noviembre de 2022 se encuentra dentro de la vigencia de la Póliza de Seguro, pues su periodo inicial se encuentra comprendido entre el día 09 de abril de 2022 y el día 08 de abril de 2023. Aunado a ello presta cobertura material, por cuanto ampara la responsabilidad civil contractual y extracontractual, pretensiones que se le endilgan al asegurado. 
Frente a la responsabilidad del asegurado, deberá tenerse en cuenta que existen elementos probatorios  que acreditan que hubo responsabilidad del conductor del vehículo asegurado en la ocurrencia del accidente de tránsito, pues si bien en el Informe Policial de Accidente de Tránsito se codificó la hipótesis probable número 304 que corresponde a “Superficie húmeda”, lo cierto es que la parte demandante aportó un dictamen pericial en donde se establece que la vía se encontraba en óptimas condiciones y en ese sentido el conductor del vehículo asegurado transgredió las normas de tránsito al no tener deber objetivo de cuidado y precaución al conducir sobre superficie húmeda.
Lo anterior sin perjuicio del carácter contingente del proceso. </t>
  </si>
  <si>
    <t>RCC Fallecimiento accidental</t>
  </si>
  <si>
    <t>Responsabilidad Civil Extracontractual</t>
  </si>
  <si>
    <t xml:space="preserve">Frente a la responsabilidad civil del asegurado:
1. EXCLUSIÓN DE LA RESPONSABILIDAD DE LOS DEMANDADOS POR CONFIGURARSE CAUSA EXTRAÑA
2. INEXISTENCIA DE RESPONSABILIDAD A CARGO DE LOS DEMANDADOS POR LA FALTA DE ACREDITACIÓN DEL NEXO CAUSAL
3. TASACIÓN EXORBITANTE DEL PERJUICIO - LOS PERJUICIOS MORALES SOLICITADOS DESCONOCEN LOS LÍMITES JURISPRUDENCIALES ESTABLECIDOS POR EL MÁXIMO ÓRGANO DE LA JURISDICCIÓN ORDINARIA.
4. IMPROCEDENCIA DEL RECONOCIMIENTO DEL DAÑO A LA VIDA EN RELACIÓN.
5. IMPROCEDENCIA DEL RECONOCIMIENTO DE LOS PERJUICIOS PATRIMONIALES SOLICITADOS – LUCRO CESANTE
6. ENRIQUECIMIENTO SIN JUSTA CAUSA
7. GENÉRICA O INNOMINADA
Frente a la Aseguradora:
1. FALTA DE LEGITIMACIÓN EN LA CAUSA POR PASIVA DE ALLIANZ SEGUROS DE VIDA SA
2. FALTA ABSOLUTA DE LEGITIMACIÓN EN LA CAUSA POR ACTIVA DE LOS DEMANDANTES
3. INEXISTENCIA DE CONTRATO DE SEGURO ENTRE ALLIANZ SEGUROS DE VIDA S.A. Y LOS VINCULADOS EN ESTE PROCESO JUDICIAL
4. INEXISTENCIA DE OBLIGACIÓN DE INDEMNIZAR A CARGO DE ALLIANZ SEGUROS POR INCUMPLIMIENTO DE LAS CARGAS DEL ARTÍCULO 1077 DEL CÓDIGO DE COMERCIO.
5. GENÉRICA O INNOMINADA
</t>
  </si>
  <si>
    <t xml:space="preserve">Si bien existe una falta de legitimación en la causa por pasiva de Allianz Seguros de Vida SA, lo cierto es que en el marco de una reforma de la demanda en donde se incluya a Allianz Seguros SA, la liquidación de las pretensiones se estimarían en $230.000.000 bajo las siguientes consideraciones:
Lucro Cesante: A favor de la señora Linney Adriana Chala, madre de la víctima se reconocerá la suma de $284.400.518 distribuida de la siguiente forma, por concepto de lucro cesante consolidado la suma de $38.167.038 y por concepto de lucro cesante futuro la suma de $246.233.488 teniendo en cuenta la certificación laboral expedida por Sutherland en donde se evidencia que para la fecha de la ocurrencia del accidente el señor Bryam Smirt Calderón se encontraba devengando un salario de $2.200.000.  Lo anterior en virtud de que, según lo preceptuado en el artículo 411 del Código Civil los padres son titulares del derecho de alimentos, así pues radicaba en cabeza del señor Calderón Chala (Q.E.P.D) la cuota alimentaria hacía la señora Linnney Adriana Chala. 
Es importante aclarar que, dentro de la demanda no se solicita el reconocimiento de este perjuicio a favor del señor Hugo Calderón, padre de la víctima, por lo que no se tuvo en cuenta para efectos de la liquidación.
Daño moral: Por concepto de daño moral, se reconocerá las sumas: 
-	$60.000.000 para Bryam Smirt Calderón en acción hereditaria 
-	$60.000.000 para Linney Adriana Chala, madre del fallecido.
-	$60.000.000 para Hugo Calderón, padre del fallecido.
-	$30.000.000 para Nicolás Calderón, hermano del fallecido.
-	$30.000.000 para Julieth Calderón, hermana del fallecido.
-	$30.000.000 para Romelia de Chala, abuela de la víctima.
-	$30.000.000 para Didimio Chala, abuelo de la víctima.
-	$30.000.000 para María del Carmen Calderón, abuela de la víctima
Las anteriores sumas económicas se liquidaron teniendo en cuenta los criterios jurisprudenciales fijados por la Corte Suprema de Justicia en Sentencia del 23/05/2018, MP: Ariel Salazar Ramírez: 05001-31-03-003-2005-00174-01, en donde se estableció que se reconocerá en caso de muerte de la víctima, una suma máxima de $60.000.000 a los padres de la víctima y a sus hermanos y abuelos $30.000.000.
No se reconocerá ninguna suma para los señores Olga Vélez Calderón, Andrea Carolina Chala, Martha Viviana Chala en calidad de tias, Laura Valentina Chala, Andrés Felipe Anzola, Dylan Anzola y Julián Camilo Anzola en calidad de primos (parientes de tercer grado de consanguinidad) debido a que no está probada la relación de cercanía, la cual se debe acreditar según la Sentencia de la Corte Suprema de Justicia SP12969-2015 Rad. Nº 44595 cuyo Magistrado Ponente es Eugenio Fernández Carlier.
Daño a la vida en relación: por concepto de daño a la vida en relación se reconocerán las siguientes sumas:
-	$50.000.000 para Bryam Smirt Calderón en acción hereditaria 
-	$50.000.000 para Linney Adriana Chala, madre del fallecido.
-	$50.000.000 para Hugo Calderón, padre del fallecido.
Las anteriores sumas económicas se liquidaron teniendo en cuenta los criterios jurisprudenciales fijados por la Corte Suprema de Justicia en Sentencia del 19/12/2018, MP: Margarita Cabello Blanco: 05736 31 89 001 2004 00042 01 en donde se estableció que se reconocerá en caso de muerte de la víctima, una suma máxima de $50.000.000 a los padres de la víctima.
Debe tenerse en consideración a que si bien nos encontramos en el marco de una responsabilidad civil contractual debido a que la víctima era pasajero del vehículo asegurado, lo cierto es que sus parientes impetraron la acción de responsabilidad civil extracontractual, por lo que las coberturas se afectarán de la siguiente forma:
1.	RCC muerte accidental: la suma de $110.000.000 por el daño moral y daño a la vida en relación a favor del señor Bryam Calderón (Q.E.P.D) en acción hereditaria.
2.	Responsabilidad Civil Extracontractual: la suma de $120.000.000 (monto máximo asegurado) por los perjuicios patrimoniales y extrapatrimoniales solicitados a favor de los parientes de la víctima.
Finalmente, debe tenerse en cuenta que la liquidación de las pretensiones se estima en $764.400.518. Sin embargo, es de precisar que el valor asegurado por la cobertura de responsabilidad civil contractual por muerte accidental se encuentra pactada en $180.000.000 y la cobertura de responsabilidad civil extracontractual se encuentra pactada en $120.000.000 por lo que lel valor de la contingencia en el presente caso se estima en $120.000.000 por la cobertura Responsabilidad Civil Extracontractual (monto máximo asegurado) y $110.000.000 por la cobertura de RCC muerte accidental, totalizando el monto de $230.000.000.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</si>
</sst>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15" fontId="0" fillId="7" borderId="1" xfId="0" applyNumberFormat="1" applyFill="1" applyBorder="1" applyAlignment="1">
      <alignment vertical="top" wrapText="1"/>
    </xf>
    <xf numFmtId="0" fontId="7" fillId="0" borderId="1" xfId="3" applyBorder="1" applyAlignment="1">
      <alignment vertical="top" wrapText="1"/>
    </xf>
    <xf numFmtId="0" fontId="0" fillId="0" borderId="1" xfId="0" applyBorder="1" applyAlignment="1">
      <alignment vertical="top"/>
    </xf>
    <xf numFmtId="14" fontId="0" fillId="0" borderId="1" xfId="0" applyNumberFormat="1" applyBorder="1" applyAlignment="1">
      <alignment vertical="top"/>
    </xf>
    <xf numFmtId="14" fontId="0" fillId="7" borderId="2" xfId="0" applyNumberFormat="1" applyFill="1" applyBorder="1" applyAlignment="1">
      <alignment vertical="top"/>
    </xf>
    <xf numFmtId="0" fontId="0" fillId="7" borderId="3" xfId="0" applyFill="1" applyBorder="1" applyAlignment="1">
      <alignment vertical="top"/>
    </xf>
    <xf numFmtId="0" fontId="3" fillId="2" borderId="6" xfId="0" applyFont="1" applyFill="1" applyBorder="1" applyAlignment="1">
      <alignment vertical="top"/>
    </xf>
    <xf numFmtId="0" fontId="0" fillId="0" borderId="2" xfId="0" applyBorder="1" applyAlignment="1">
      <alignment vertical="top"/>
    </xf>
    <xf numFmtId="0" fontId="0" fillId="0" borderId="3" xfId="0" applyBorder="1" applyAlignment="1">
      <alignment vertical="top"/>
    </xf>
    <xf numFmtId="6" fontId="0" fillId="0" borderId="1" xfId="1" applyNumberFormat="1" applyFont="1" applyBorder="1" applyAlignment="1">
      <alignment vertical="top" wrapText="1"/>
    </xf>
    <xf numFmtId="42" fontId="0" fillId="0" borderId="1" xfId="1" applyFont="1" applyBorder="1" applyAlignment="1">
      <alignment vertical="top" wrapText="1"/>
    </xf>
    <xf numFmtId="49" fontId="0" fillId="0" borderId="2" xfId="0" quotePrefix="1" applyNumberFormat="1" applyBorder="1" applyAlignment="1">
      <alignment vertical="top"/>
    </xf>
    <xf numFmtId="49" fontId="0" fillId="0" borderId="3" xfId="0" applyNumberFormat="1" applyBorder="1" applyAlignment="1">
      <alignment vertical="top"/>
    </xf>
    <xf numFmtId="0" fontId="0" fillId="0" borderId="2" xfId="0" applyBorder="1" applyAlignment="1">
      <alignment vertical="top" wrapText="1"/>
    </xf>
    <xf numFmtId="0" fontId="2" fillId="7" borderId="1" xfId="0" applyFont="1" applyFill="1" applyBorder="1" applyAlignment="1">
      <alignment vertical="top" wrapText="1"/>
    </xf>
    <xf numFmtId="0" fontId="0" fillId="0" borderId="15" xfId="0" applyBorder="1" applyAlignment="1">
      <alignment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0" fillId="0" borderId="1" xfId="0"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2</xdr:col>
      <xdr:colOff>4440026</xdr:colOff>
      <xdr:row>89</xdr:row>
      <xdr:rowOff>58168</xdr:rowOff>
    </xdr:to>
    <xdr:pic>
      <xdr:nvPicPr>
        <xdr:cNvPr id="2" name="Imagen 1">
          <a:extLst>
            <a:ext uri="{FF2B5EF4-FFF2-40B4-BE49-F238E27FC236}">
              <a16:creationId xmlns:a16="http://schemas.microsoft.com/office/drawing/2014/main" id="{8476521D-2982-D98A-CB1F-34EF03CA654A}"/>
            </a:ext>
          </a:extLst>
        </xdr:cNvPr>
        <xdr:cNvPicPr>
          <a:picLocks noChangeAspect="1"/>
        </xdr:cNvPicPr>
      </xdr:nvPicPr>
      <xdr:blipFill>
        <a:blip xmlns:r="http://schemas.openxmlformats.org/officeDocument/2006/relationships" r:embed="rId1"/>
        <a:stretch>
          <a:fillRect/>
        </a:stretch>
      </xdr:blipFill>
      <xdr:spPr>
        <a:xfrm>
          <a:off x="0" y="9772650"/>
          <a:ext cx="9859751" cy="72971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nneyadrianachal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13" zoomScale="125" zoomScaleNormal="145" workbookViewId="0">
      <selection activeCell="B5" sqref="B5"/>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50" t="s">
        <v>0</v>
      </c>
      <c r="B1" s="50"/>
      <c r="C1" s="50"/>
    </row>
    <row r="2" spans="1:3" x14ac:dyDescent="0.25">
      <c r="A2" s="5" t="s">
        <v>1</v>
      </c>
      <c r="B2" s="55" t="s">
        <v>172</v>
      </c>
      <c r="C2" s="56"/>
    </row>
    <row r="3" spans="1:3" x14ac:dyDescent="0.25">
      <c r="A3" s="5" t="s">
        <v>2</v>
      </c>
      <c r="B3" s="51" t="s">
        <v>180</v>
      </c>
      <c r="C3" s="52"/>
    </row>
    <row r="4" spans="1:3" ht="48" customHeight="1" x14ac:dyDescent="0.25">
      <c r="A4" s="5" t="s">
        <v>3</v>
      </c>
      <c r="B4" s="57" t="s">
        <v>157</v>
      </c>
      <c r="C4" s="59"/>
    </row>
    <row r="5" spans="1:3" ht="203.1" customHeight="1" x14ac:dyDescent="0.25">
      <c r="A5" s="5" t="s">
        <v>4</v>
      </c>
      <c r="B5" s="57" t="s">
        <v>173</v>
      </c>
      <c r="C5" s="52"/>
    </row>
    <row r="6" spans="1:3" ht="18" customHeight="1" x14ac:dyDescent="0.25">
      <c r="A6" s="5" t="s">
        <v>5</v>
      </c>
      <c r="B6" s="46" t="s">
        <v>6</v>
      </c>
      <c r="C6" s="46"/>
    </row>
    <row r="7" spans="1:3" x14ac:dyDescent="0.25">
      <c r="A7" s="27" t="s">
        <v>7</v>
      </c>
      <c r="B7" s="51" t="s">
        <v>144</v>
      </c>
      <c r="C7" s="52"/>
    </row>
    <row r="8" spans="1:3" ht="23.1" customHeight="1" x14ac:dyDescent="0.25">
      <c r="A8" s="28" t="s">
        <v>9</v>
      </c>
      <c r="B8" s="46" t="s">
        <v>158</v>
      </c>
      <c r="C8" s="46"/>
    </row>
    <row r="9" spans="1:3" x14ac:dyDescent="0.25">
      <c r="A9" s="28" t="s">
        <v>10</v>
      </c>
      <c r="B9" s="46">
        <v>1022403294</v>
      </c>
      <c r="C9" s="46"/>
    </row>
    <row r="10" spans="1:3" x14ac:dyDescent="0.25">
      <c r="A10" s="28" t="s">
        <v>11</v>
      </c>
      <c r="B10" s="11" t="s">
        <v>159</v>
      </c>
      <c r="C10" s="11"/>
    </row>
    <row r="11" spans="1:3" ht="30" customHeight="1" x14ac:dyDescent="0.25">
      <c r="A11" s="29" t="s">
        <v>12</v>
      </c>
      <c r="B11" s="11" t="s">
        <v>160</v>
      </c>
      <c r="C11" s="11"/>
    </row>
    <row r="12" spans="1:3" ht="30" customHeight="1" x14ac:dyDescent="0.25">
      <c r="A12" s="5" t="s">
        <v>13</v>
      </c>
      <c r="B12" s="45" t="s">
        <v>161</v>
      </c>
      <c r="C12" s="11"/>
    </row>
    <row r="13" spans="1:3" x14ac:dyDescent="0.25">
      <c r="A13" s="5" t="s">
        <v>14</v>
      </c>
      <c r="B13" s="46" t="s">
        <v>162</v>
      </c>
      <c r="C13" s="46"/>
    </row>
    <row r="14" spans="1:3" x14ac:dyDescent="0.25">
      <c r="A14" s="5" t="s">
        <v>15</v>
      </c>
      <c r="B14" s="47" t="s">
        <v>163</v>
      </c>
      <c r="C14" s="46"/>
    </row>
    <row r="15" spans="1:3" x14ac:dyDescent="0.25">
      <c r="A15" s="5" t="s">
        <v>16</v>
      </c>
      <c r="B15" s="46" t="s">
        <v>164</v>
      </c>
      <c r="C15" s="46"/>
    </row>
    <row r="16" spans="1:3" x14ac:dyDescent="0.25">
      <c r="A16" s="5" t="s">
        <v>17</v>
      </c>
      <c r="B16" s="46" t="s">
        <v>165</v>
      </c>
      <c r="C16" s="46"/>
    </row>
    <row r="17" spans="1:3" ht="15" customHeight="1" x14ac:dyDescent="0.25">
      <c r="A17" s="5" t="s">
        <v>18</v>
      </c>
      <c r="B17" s="11" t="s">
        <v>132</v>
      </c>
      <c r="C17" s="11"/>
    </row>
    <row r="18" spans="1:3" x14ac:dyDescent="0.25">
      <c r="A18" s="5" t="s">
        <v>19</v>
      </c>
      <c r="B18" s="11" t="s">
        <v>166</v>
      </c>
      <c r="C18" s="11"/>
    </row>
    <row r="19" spans="1:3" ht="18.75" customHeight="1" x14ac:dyDescent="0.25">
      <c r="A19" s="5" t="s">
        <v>20</v>
      </c>
      <c r="B19" s="53">
        <v>2200000</v>
      </c>
      <c r="C19" s="54"/>
    </row>
    <row r="20" spans="1:3" x14ac:dyDescent="0.25">
      <c r="A20" s="5" t="s">
        <v>21</v>
      </c>
      <c r="B20" s="46">
        <v>12</v>
      </c>
      <c r="C20" s="46"/>
    </row>
    <row r="21" spans="1:3" ht="17.25" customHeight="1" x14ac:dyDescent="0.25">
      <c r="A21" s="5" t="s">
        <v>22</v>
      </c>
      <c r="B21" s="11" t="s">
        <v>146</v>
      </c>
      <c r="C21" s="11"/>
    </row>
    <row r="22" spans="1:3" x14ac:dyDescent="0.25">
      <c r="A22" s="28" t="s">
        <v>23</v>
      </c>
      <c r="B22" s="14" t="s">
        <v>165</v>
      </c>
      <c r="C22" s="14"/>
    </row>
    <row r="23" spans="1:3" x14ac:dyDescent="0.25">
      <c r="A23" s="28" t="s">
        <v>24</v>
      </c>
      <c r="B23" s="44" t="s">
        <v>166</v>
      </c>
      <c r="C23" s="14"/>
    </row>
    <row r="24" spans="1:3" x14ac:dyDescent="0.25">
      <c r="A24" s="28" t="s">
        <v>25</v>
      </c>
      <c r="B24" s="44" t="s">
        <v>166</v>
      </c>
      <c r="C24" s="14"/>
    </row>
    <row r="25" spans="1:3" ht="15" customHeight="1" x14ac:dyDescent="0.25">
      <c r="A25" s="58" t="s">
        <v>26</v>
      </c>
      <c r="B25" s="14" t="s">
        <v>167</v>
      </c>
      <c r="C25" s="15"/>
    </row>
    <row r="26" spans="1:3" x14ac:dyDescent="0.25">
      <c r="A26" s="58"/>
      <c r="B26" s="15"/>
      <c r="C26" s="15"/>
    </row>
    <row r="27" spans="1:3" ht="99.95" customHeight="1" x14ac:dyDescent="0.25">
      <c r="A27" s="58"/>
      <c r="B27" s="15"/>
      <c r="C27" s="15"/>
    </row>
    <row r="28" spans="1:3" x14ac:dyDescent="0.25">
      <c r="A28" s="28" t="s">
        <v>27</v>
      </c>
      <c r="B28" s="15" t="s">
        <v>168</v>
      </c>
      <c r="C28" s="15"/>
    </row>
    <row r="29" spans="1:3" x14ac:dyDescent="0.25">
      <c r="A29" s="28" t="s">
        <v>28</v>
      </c>
      <c r="B29" s="15" t="s">
        <v>169</v>
      </c>
      <c r="C29" s="15"/>
    </row>
    <row r="30" spans="1:3" x14ac:dyDescent="0.25">
      <c r="A30" s="28" t="s">
        <v>29</v>
      </c>
      <c r="B30" s="15" t="s">
        <v>170</v>
      </c>
      <c r="C30" s="15"/>
    </row>
    <row r="31" spans="1:3" ht="15" customHeight="1" x14ac:dyDescent="0.25">
      <c r="A31" s="28" t="s">
        <v>30</v>
      </c>
      <c r="B31" s="15" t="s">
        <v>171</v>
      </c>
      <c r="C31" s="15"/>
    </row>
    <row r="32" spans="1:3" x14ac:dyDescent="0.25">
      <c r="A32" s="28" t="s">
        <v>31</v>
      </c>
      <c r="B32" s="48">
        <v>45318</v>
      </c>
      <c r="C32" s="49"/>
    </row>
    <row r="33" spans="1:3" x14ac:dyDescent="0.25">
      <c r="A33" s="5" t="s">
        <v>32</v>
      </c>
      <c r="B33" s="47">
        <v>45323</v>
      </c>
      <c r="C33" s="47"/>
    </row>
    <row r="34" spans="1:3" ht="45" x14ac:dyDescent="0.25">
      <c r="A34" s="5" t="s">
        <v>33</v>
      </c>
      <c r="B34" s="47" t="s">
        <v>174</v>
      </c>
      <c r="C34" s="4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hyperlinks>
    <hyperlink ref="B12" r:id="rId1" xr:uid="{30F4ADEE-3966-8E46-B75F-15B51FC0A36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5" sqref="B5:C5"/>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0" t="s">
        <v>34</v>
      </c>
      <c r="B1" s="80"/>
      <c r="C1" s="80"/>
    </row>
    <row r="2" spans="1:3" ht="15.75" customHeight="1" x14ac:dyDescent="0.25">
      <c r="A2" s="20" t="s">
        <v>35</v>
      </c>
      <c r="B2" s="70" t="s">
        <v>175</v>
      </c>
      <c r="C2" s="71"/>
    </row>
    <row r="3" spans="1:3" s="2" customFormat="1" x14ac:dyDescent="0.25">
      <c r="A3" s="5" t="s">
        <v>1</v>
      </c>
      <c r="B3" s="66" t="str">
        <f>'AUTOS  NOTA 322'!B2:C2</f>
        <v>73319310300220230017500</v>
      </c>
      <c r="C3" s="66"/>
    </row>
    <row r="4" spans="1:3" s="2" customFormat="1" x14ac:dyDescent="0.25">
      <c r="A4" s="5" t="s">
        <v>2</v>
      </c>
      <c r="B4" s="66" t="str">
        <f>'AUTOS  NOTA 322'!B3:C3</f>
        <v>JUZGADO 02 CIVIL DEL CIRCUITO DE ESPINAL</v>
      </c>
      <c r="C4" s="66"/>
    </row>
    <row r="5" spans="1:3" s="2" customFormat="1" x14ac:dyDescent="0.25">
      <c r="A5" s="5" t="s">
        <v>4</v>
      </c>
      <c r="B5" s="66" t="str">
        <f>'AUTOS  NOTA 322'!B5:C5</f>
        <v xml:space="preserve">*LINNEY ADRIANA CHALA ANDUQUIA (MADRE DE LA VÍCTIMA) (18/02/1979)
*HUGO ALBERTO CALDERON A NOMBRE PROPIO (PADRE DE LA VÍCTIMA) Y EN REPRESENTACIÓN DE NICOLÁS CALDERÓN PRADO (HERMANO DE LA VÍCTIMA) (NO SE RELACIONA FECHA DE NACIMIENTO DEL PADRE)
*JULIETH MARIANA CALDERON BEDOYA (HERMANA DE LA VÍCTIMA)
*ROMELIA ANDUQUIA DE CHALA (ABUELA DE LA VÍCTIMA)
*DIDIMO CHALA HERNANDEZ (ABUELO DE LA VÍCTIMA)
*MARIA DEL CARMEN CALDERON DIAZ (ABUELA DE LA VÍCTIMA)
*ANDREA CAROLINA CHALA ANDUQUIA A NOMBRE PROPIO (TIA DE LA VÍCTIMA) Y EN REPRESENTACIÓN DE LAURA VALENTINA CALDERON (PRIMA DE LA VÍCTIMA)
*MARTHA VIVIANA CHALA ANDUQUIA A NOMBRE PROPIO (TIA DE LA VÍCTIMA) Y EN REPRESENTACIÓN DE ANDRES FELIPE ANZOLA CHALA Y DYLAN TOMAS ANZOLA CHALA (PRIMOS)
*JULIAN CAMILO ANZOLA CHALA (PRIMO DE LA VÍCTIMA)
*OLGA CRISTINA VELEZ CALDERON (TIA DE LA VÍCTIMA)
</v>
      </c>
      <c r="C5" s="66"/>
    </row>
    <row r="6" spans="1:3" s="2" customFormat="1" x14ac:dyDescent="0.25">
      <c r="A6" s="5" t="s">
        <v>3</v>
      </c>
      <c r="B6" s="66" t="s">
        <v>157</v>
      </c>
      <c r="C6" s="66"/>
    </row>
    <row r="7" spans="1:3" s="2" customFormat="1" x14ac:dyDescent="0.25">
      <c r="A7" s="5" t="s">
        <v>5</v>
      </c>
      <c r="B7" s="66" t="str">
        <f>'AUTOS  NOTA 322'!B6:C6</f>
        <v>DEMANDA DIRECTA</v>
      </c>
      <c r="C7" s="66"/>
    </row>
    <row r="8" spans="1:3" s="2" customFormat="1" x14ac:dyDescent="0.25">
      <c r="A8" s="31" t="s">
        <v>36</v>
      </c>
      <c r="B8" s="66" t="str">
        <f>'AUTOS  NOTA 322'!B7:C8</f>
        <v xml:space="preserve">BRYAM SMIRT CALDERON CHALA </v>
      </c>
      <c r="C8" s="66"/>
    </row>
    <row r="9" spans="1:3" x14ac:dyDescent="0.25">
      <c r="A9" s="20" t="s">
        <v>37</v>
      </c>
      <c r="B9" s="66" t="s">
        <v>176</v>
      </c>
      <c r="C9" s="66"/>
    </row>
    <row r="10" spans="1:3" x14ac:dyDescent="0.25">
      <c r="A10" s="20" t="s">
        <v>38</v>
      </c>
      <c r="B10" s="66" t="s">
        <v>144</v>
      </c>
      <c r="C10" s="66"/>
    </row>
    <row r="11" spans="1:3" x14ac:dyDescent="0.25">
      <c r="A11" s="20" t="s">
        <v>39</v>
      </c>
      <c r="B11" s="62">
        <v>180000000</v>
      </c>
      <c r="C11" s="63"/>
    </row>
    <row r="12" spans="1:3" x14ac:dyDescent="0.25">
      <c r="A12" s="20" t="s">
        <v>40</v>
      </c>
      <c r="B12" s="62">
        <v>0</v>
      </c>
      <c r="C12" s="63"/>
    </row>
    <row r="13" spans="1:3" x14ac:dyDescent="0.25">
      <c r="A13" s="20" t="s">
        <v>41</v>
      </c>
      <c r="B13" s="81" t="s">
        <v>118</v>
      </c>
      <c r="C13" s="82"/>
    </row>
    <row r="14" spans="1:3" x14ac:dyDescent="0.25">
      <c r="A14" s="20" t="s">
        <v>42</v>
      </c>
      <c r="B14" s="83" t="s">
        <v>177</v>
      </c>
      <c r="C14" s="66"/>
    </row>
    <row r="15" spans="1:3" x14ac:dyDescent="0.25">
      <c r="A15" s="20" t="s">
        <v>43</v>
      </c>
      <c r="B15" s="66" t="s">
        <v>113</v>
      </c>
      <c r="C15" s="66"/>
    </row>
    <row r="16" spans="1:3" x14ac:dyDescent="0.25">
      <c r="A16" s="20" t="s">
        <v>44</v>
      </c>
      <c r="B16" s="66" t="s">
        <v>113</v>
      </c>
      <c r="C16" s="66"/>
    </row>
    <row r="17" spans="1:3" x14ac:dyDescent="0.25">
      <c r="A17" s="67" t="s">
        <v>45</v>
      </c>
      <c r="B17" s="66"/>
      <c r="C17" s="66"/>
    </row>
    <row r="18" spans="1:3" x14ac:dyDescent="0.25">
      <c r="A18" s="68"/>
      <c r="B18" s="10" t="s">
        <v>46</v>
      </c>
      <c r="C18" s="10" t="s">
        <v>47</v>
      </c>
    </row>
    <row r="19" spans="1:3" x14ac:dyDescent="0.25">
      <c r="A19" s="68"/>
      <c r="B19" s="6" t="s">
        <v>48</v>
      </c>
      <c r="C19" s="6"/>
    </row>
    <row r="20" spans="1:3" x14ac:dyDescent="0.25">
      <c r="A20" s="68"/>
      <c r="B20" s="6"/>
      <c r="C20" s="6"/>
    </row>
    <row r="21" spans="1:3" x14ac:dyDescent="0.25">
      <c r="A21" s="69"/>
      <c r="B21" s="6"/>
      <c r="C21" s="6"/>
    </row>
    <row r="22" spans="1:3" x14ac:dyDescent="0.25">
      <c r="A22" s="20" t="s">
        <v>49</v>
      </c>
      <c r="B22" s="66" t="s">
        <v>120</v>
      </c>
      <c r="C22" s="66"/>
    </row>
    <row r="23" spans="1:3" x14ac:dyDescent="0.25">
      <c r="A23" s="20" t="s">
        <v>50</v>
      </c>
      <c r="B23" s="70" t="s">
        <v>120</v>
      </c>
      <c r="C23" s="71"/>
    </row>
    <row r="24" spans="1:3" x14ac:dyDescent="0.25">
      <c r="A24" s="20" t="s">
        <v>51</v>
      </c>
      <c r="B24" s="66" t="s">
        <v>136</v>
      </c>
      <c r="C24" s="66"/>
    </row>
    <row r="25" spans="1:3" x14ac:dyDescent="0.25">
      <c r="A25" s="20" t="s">
        <v>52</v>
      </c>
      <c r="B25" s="66" t="s">
        <v>113</v>
      </c>
      <c r="C25" s="66"/>
    </row>
    <row r="26" spans="1:3" x14ac:dyDescent="0.25">
      <c r="A26" s="20" t="s">
        <v>53</v>
      </c>
      <c r="B26" s="66">
        <v>60000000</v>
      </c>
      <c r="C26" s="66"/>
    </row>
    <row r="27" spans="1:3" x14ac:dyDescent="0.25">
      <c r="A27" s="19" t="s">
        <v>54</v>
      </c>
      <c r="B27" s="66" t="s">
        <v>120</v>
      </c>
      <c r="C27" s="66"/>
    </row>
    <row r="28" spans="1:3" x14ac:dyDescent="0.25">
      <c r="A28" s="72" t="s">
        <v>55</v>
      </c>
      <c r="B28" s="72"/>
      <c r="C28" s="72"/>
    </row>
    <row r="29" spans="1:3" x14ac:dyDescent="0.25">
      <c r="A29" s="64" t="s">
        <v>56</v>
      </c>
      <c r="B29" s="65"/>
      <c r="C29" s="11" t="s">
        <v>178</v>
      </c>
    </row>
    <row r="30" spans="1:3" x14ac:dyDescent="0.25">
      <c r="A30" s="64" t="s">
        <v>57</v>
      </c>
      <c r="B30" s="65"/>
      <c r="C30" s="11" t="s">
        <v>178</v>
      </c>
    </row>
    <row r="31" spans="1:3" x14ac:dyDescent="0.25">
      <c r="A31" s="64" t="s">
        <v>58</v>
      </c>
      <c r="B31" s="65"/>
      <c r="C31" s="12" t="s">
        <v>178</v>
      </c>
    </row>
    <row r="32" spans="1:3" x14ac:dyDescent="0.25">
      <c r="A32" s="64" t="s">
        <v>59</v>
      </c>
      <c r="B32" s="65"/>
      <c r="C32" s="11"/>
    </row>
    <row r="33" spans="1:3" x14ac:dyDescent="0.25">
      <c r="A33" s="64" t="s">
        <v>60</v>
      </c>
      <c r="B33" s="65"/>
      <c r="C33" s="11"/>
    </row>
    <row r="34" spans="1:3" x14ac:dyDescent="0.25">
      <c r="A34" s="64" t="s">
        <v>61</v>
      </c>
      <c r="B34" s="65"/>
      <c r="C34" s="13"/>
    </row>
    <row r="35" spans="1:3" x14ac:dyDescent="0.25">
      <c r="A35" s="60" t="s">
        <v>62</v>
      </c>
      <c r="B35" s="61"/>
      <c r="C35" s="14"/>
    </row>
    <row r="36" spans="1:3" x14ac:dyDescent="0.25">
      <c r="A36" s="60" t="s">
        <v>63</v>
      </c>
      <c r="B36" s="61"/>
      <c r="C36" s="15"/>
    </row>
    <row r="37" spans="1:3" x14ac:dyDescent="0.25">
      <c r="A37" s="73" t="s">
        <v>64</v>
      </c>
      <c r="B37" s="74"/>
      <c r="C37" s="15"/>
    </row>
    <row r="38" spans="1:3" x14ac:dyDescent="0.25">
      <c r="A38" s="75"/>
      <c r="B38" s="76"/>
      <c r="C38" s="15"/>
    </row>
    <row r="39" spans="1:3" x14ac:dyDescent="0.25">
      <c r="A39" s="77"/>
      <c r="B39" s="78"/>
      <c r="C39" s="15"/>
    </row>
    <row r="40" spans="1:3" x14ac:dyDescent="0.25">
      <c r="A40" s="79" t="s">
        <v>65</v>
      </c>
      <c r="B40" s="79"/>
      <c r="C40" s="79"/>
    </row>
    <row r="41" spans="1:3" x14ac:dyDescent="0.25">
      <c r="A41" s="17" t="s">
        <v>66</v>
      </c>
      <c r="B41" s="18"/>
      <c r="C41" s="15" t="s">
        <v>178</v>
      </c>
    </row>
    <row r="42" spans="1:3" x14ac:dyDescent="0.25">
      <c r="A42" s="60" t="s">
        <v>67</v>
      </c>
      <c r="B42" s="61"/>
      <c r="C42" s="15"/>
    </row>
    <row r="43" spans="1:3" x14ac:dyDescent="0.25">
      <c r="A43" s="60" t="s">
        <v>68</v>
      </c>
      <c r="B43" s="61"/>
      <c r="C43" s="15"/>
    </row>
    <row r="44" spans="1:3" x14ac:dyDescent="0.25">
      <c r="A44" s="17" t="s">
        <v>69</v>
      </c>
      <c r="B44" s="18"/>
      <c r="C44" s="15"/>
    </row>
    <row r="45" spans="1:3" x14ac:dyDescent="0.25">
      <c r="A45" s="17" t="s">
        <v>70</v>
      </c>
      <c r="B45" s="18"/>
      <c r="C45" s="15"/>
    </row>
    <row r="46" spans="1:3" x14ac:dyDescent="0.25">
      <c r="A46" s="60" t="s">
        <v>71</v>
      </c>
      <c r="B46" s="61"/>
      <c r="C46" s="15"/>
    </row>
    <row r="47" spans="1:3" x14ac:dyDescent="0.25">
      <c r="A47" s="17" t="s">
        <v>72</v>
      </c>
      <c r="B47" s="16"/>
      <c r="C47" s="15"/>
    </row>
    <row r="48" spans="1:3" x14ac:dyDescent="0.25">
      <c r="A48" s="60" t="s">
        <v>73</v>
      </c>
      <c r="B48" s="61"/>
      <c r="C48" s="15"/>
    </row>
    <row r="49" spans="1:3" x14ac:dyDescent="0.25">
      <c r="A49" s="60" t="s">
        <v>74</v>
      </c>
      <c r="B49" s="61"/>
      <c r="C49" s="15"/>
    </row>
    <row r="50" spans="1:3" x14ac:dyDescent="0.25">
      <c r="A50" s="60" t="s">
        <v>64</v>
      </c>
      <c r="B50" s="61"/>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B40" sqref="B40:C40"/>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0" t="s">
        <v>75</v>
      </c>
      <c r="B1" s="80"/>
      <c r="C1" s="80"/>
    </row>
    <row r="2" spans="1:9" ht="15" customHeight="1" x14ac:dyDescent="0.25">
      <c r="A2" s="35" t="s">
        <v>35</v>
      </c>
      <c r="B2" s="87" t="str">
        <f>'AUTOS NOTA 321'!B2:C2</f>
        <v>120807005-APJ32217</v>
      </c>
      <c r="C2" s="88"/>
    </row>
    <row r="3" spans="1:9" x14ac:dyDescent="0.25">
      <c r="A3" s="36" t="s">
        <v>1</v>
      </c>
      <c r="B3" s="102" t="str">
        <f>'AUTOS  NOTA 322'!B2:C2</f>
        <v>73319310300220230017500</v>
      </c>
      <c r="C3" s="102"/>
    </row>
    <row r="4" spans="1:9" x14ac:dyDescent="0.25">
      <c r="A4" s="36" t="s">
        <v>2</v>
      </c>
      <c r="B4" s="102" t="str">
        <f>'AUTOS  NOTA 322'!B3:C3</f>
        <v>JUZGADO 02 CIVIL DEL CIRCUITO DE ESPINAL</v>
      </c>
      <c r="C4" s="102"/>
    </row>
    <row r="5" spans="1:9" x14ac:dyDescent="0.25">
      <c r="A5" s="36" t="s">
        <v>3</v>
      </c>
      <c r="B5" s="103" t="s">
        <v>157</v>
      </c>
      <c r="C5" s="102"/>
    </row>
    <row r="6" spans="1:9" ht="15" customHeight="1" x14ac:dyDescent="0.25">
      <c r="A6" s="36" t="s">
        <v>4</v>
      </c>
      <c r="B6" s="103" t="s">
        <v>179</v>
      </c>
      <c r="C6" s="102"/>
    </row>
    <row r="7" spans="1:9" x14ac:dyDescent="0.25">
      <c r="A7" s="36" t="s">
        <v>5</v>
      </c>
      <c r="B7" s="102" t="str">
        <f>'AUTOS  NOTA 322'!B6:C6</f>
        <v>DEMANDA DIRECTA</v>
      </c>
      <c r="C7" s="102"/>
    </row>
    <row r="8" spans="1:9" x14ac:dyDescent="0.25">
      <c r="A8" s="38" t="s">
        <v>36</v>
      </c>
      <c r="B8" s="102" t="str">
        <f>'AUTOS  NOTA 322'!B7:C8</f>
        <v xml:space="preserve">BRYAM SMIRT CALDERON CHALA </v>
      </c>
      <c r="C8" s="102"/>
    </row>
    <row r="9" spans="1:9" ht="30" x14ac:dyDescent="0.25">
      <c r="A9" s="36" t="s">
        <v>76</v>
      </c>
      <c r="B9" s="100">
        <f>SUM(C11,C12,C14,C15,C17)</f>
        <v>2591334262</v>
      </c>
      <c r="C9" s="101"/>
    </row>
    <row r="10" spans="1:9" x14ac:dyDescent="0.25">
      <c r="A10" s="104" t="s">
        <v>77</v>
      </c>
      <c r="B10" s="92" t="s">
        <v>78</v>
      </c>
      <c r="C10" s="93"/>
    </row>
    <row r="11" spans="1:9" x14ac:dyDescent="0.25">
      <c r="A11" s="104"/>
      <c r="B11" s="37" t="s">
        <v>79</v>
      </c>
      <c r="C11" s="32">
        <v>431334262</v>
      </c>
    </row>
    <row r="12" spans="1:9" x14ac:dyDescent="0.25">
      <c r="A12" s="104"/>
      <c r="B12" s="37" t="s">
        <v>80</v>
      </c>
      <c r="C12" s="32"/>
    </row>
    <row r="13" spans="1:9" x14ac:dyDescent="0.25">
      <c r="A13" s="104"/>
      <c r="B13" s="92"/>
      <c r="C13" s="93"/>
    </row>
    <row r="14" spans="1:9" x14ac:dyDescent="0.25">
      <c r="A14" s="104"/>
      <c r="B14" s="37" t="s">
        <v>81</v>
      </c>
      <c r="C14" s="40">
        <v>1620000000</v>
      </c>
    </row>
    <row r="15" spans="1:9" x14ac:dyDescent="0.25">
      <c r="A15" s="104"/>
      <c r="B15" s="37" t="s">
        <v>82</v>
      </c>
      <c r="C15" s="40">
        <v>540000000</v>
      </c>
      <c r="E15" t="s">
        <v>83</v>
      </c>
      <c r="F15" s="22">
        <v>0.7</v>
      </c>
    </row>
    <row r="16" spans="1:9" x14ac:dyDescent="0.25">
      <c r="A16" s="104"/>
      <c r="B16" s="92" t="s">
        <v>84</v>
      </c>
      <c r="C16" s="93"/>
      <c r="E16" t="s">
        <v>85</v>
      </c>
      <c r="F16" s="23">
        <v>0.3</v>
      </c>
      <c r="I16" s="25"/>
    </row>
    <row r="17" spans="1:9" x14ac:dyDescent="0.25">
      <c r="A17" s="104"/>
      <c r="B17" s="37"/>
      <c r="C17" s="41"/>
      <c r="F17" s="26"/>
      <c r="I17" s="25"/>
    </row>
    <row r="18" spans="1:9" ht="23.25" customHeight="1" x14ac:dyDescent="0.25">
      <c r="A18" s="39" t="s">
        <v>86</v>
      </c>
      <c r="B18" s="87" t="s">
        <v>124</v>
      </c>
      <c r="C18" s="88"/>
    </row>
    <row r="19" spans="1:9" ht="60" x14ac:dyDescent="0.25">
      <c r="A19" s="36" t="s">
        <v>87</v>
      </c>
      <c r="B19" s="94" t="s">
        <v>181</v>
      </c>
      <c r="C19" s="95"/>
    </row>
    <row r="20" spans="1:9" ht="15" customHeight="1" x14ac:dyDescent="0.25">
      <c r="A20" s="21" t="s">
        <v>88</v>
      </c>
      <c r="B20" s="89">
        <f>((C22+C23+C25+C26+C30+C28+C32+C34+C29+C33)-C37)*C36*C38</f>
        <v>230000000</v>
      </c>
      <c r="C20" s="89"/>
    </row>
    <row r="21" spans="1:9" x14ac:dyDescent="0.25">
      <c r="A21" s="7" t="s">
        <v>89</v>
      </c>
      <c r="B21" s="96" t="s">
        <v>78</v>
      </c>
      <c r="C21" s="97"/>
    </row>
    <row r="22" spans="1:9" x14ac:dyDescent="0.25">
      <c r="A22" s="98"/>
      <c r="B22" s="37" t="s">
        <v>183</v>
      </c>
      <c r="C22" s="32">
        <v>120000000</v>
      </c>
    </row>
    <row r="23" spans="1:9" x14ac:dyDescent="0.25">
      <c r="A23" s="99"/>
      <c r="B23" s="37" t="s">
        <v>182</v>
      </c>
      <c r="C23" s="32">
        <v>110000000</v>
      </c>
    </row>
    <row r="24" spans="1:9" x14ac:dyDescent="0.25">
      <c r="A24" s="99"/>
      <c r="B24" s="92" t="s">
        <v>90</v>
      </c>
      <c r="C24" s="93"/>
    </row>
    <row r="25" spans="1:9" x14ac:dyDescent="0.25">
      <c r="A25" s="99"/>
      <c r="B25" s="37" t="s">
        <v>81</v>
      </c>
      <c r="C25" s="32"/>
    </row>
    <row r="26" spans="1:9" ht="29.1" customHeight="1" x14ac:dyDescent="0.25">
      <c r="A26" s="99"/>
      <c r="B26" s="37" t="s">
        <v>91</v>
      </c>
      <c r="C26" s="32"/>
    </row>
    <row r="27" spans="1:9" x14ac:dyDescent="0.25">
      <c r="A27" s="99"/>
      <c r="B27" s="92" t="s">
        <v>92</v>
      </c>
      <c r="C27" s="93"/>
    </row>
    <row r="28" spans="1:9" x14ac:dyDescent="0.25">
      <c r="A28" s="99"/>
      <c r="B28" s="37" t="s">
        <v>93</v>
      </c>
      <c r="C28" s="32">
        <v>0</v>
      </c>
    </row>
    <row r="29" spans="1:9" x14ac:dyDescent="0.25">
      <c r="A29" s="99"/>
      <c r="B29" s="37" t="s">
        <v>79</v>
      </c>
      <c r="C29" s="32">
        <v>0</v>
      </c>
    </row>
    <row r="30" spans="1:9" x14ac:dyDescent="0.25">
      <c r="A30" s="99"/>
      <c r="B30" s="37" t="s">
        <v>80</v>
      </c>
      <c r="C30" s="32">
        <v>0</v>
      </c>
    </row>
    <row r="31" spans="1:9" x14ac:dyDescent="0.25">
      <c r="A31" s="99"/>
      <c r="B31" s="92" t="s">
        <v>94</v>
      </c>
      <c r="C31" s="93"/>
    </row>
    <row r="32" spans="1:9" x14ac:dyDescent="0.25">
      <c r="A32" s="99"/>
      <c r="B32" s="37"/>
      <c r="C32" s="32"/>
    </row>
    <row r="33" spans="1:3" x14ac:dyDescent="0.25">
      <c r="A33" s="99"/>
      <c r="B33" s="37" t="s">
        <v>79</v>
      </c>
      <c r="C33" s="32">
        <v>0</v>
      </c>
    </row>
    <row r="34" spans="1:3" x14ac:dyDescent="0.25">
      <c r="A34" s="99"/>
      <c r="B34" s="37" t="s">
        <v>80</v>
      </c>
      <c r="C34" s="32">
        <v>0</v>
      </c>
    </row>
    <row r="35" spans="1:3" x14ac:dyDescent="0.25">
      <c r="A35" s="99"/>
      <c r="B35" s="92" t="s">
        <v>95</v>
      </c>
      <c r="C35" s="93"/>
    </row>
    <row r="36" spans="1:3" x14ac:dyDescent="0.25">
      <c r="A36" s="99"/>
      <c r="B36" s="37" t="s">
        <v>96</v>
      </c>
      <c r="C36" s="33">
        <v>1</v>
      </c>
    </row>
    <row r="37" spans="1:3" x14ac:dyDescent="0.25">
      <c r="A37" s="99"/>
      <c r="B37" s="37" t="s">
        <v>40</v>
      </c>
      <c r="C37" s="34">
        <v>0</v>
      </c>
    </row>
    <row r="38" spans="1:3" x14ac:dyDescent="0.25">
      <c r="A38" s="99"/>
      <c r="B38" s="37" t="s">
        <v>97</v>
      </c>
      <c r="C38" s="33">
        <v>1</v>
      </c>
    </row>
    <row r="39" spans="1:3" x14ac:dyDescent="0.25">
      <c r="A39" s="24" t="s">
        <v>98</v>
      </c>
      <c r="B39" s="89">
        <f>IFERROR(B20*(VLOOKUP(B18,E15:F17,2,0)),16666)</f>
        <v>16666</v>
      </c>
      <c r="C39" s="89"/>
    </row>
    <row r="40" spans="1:3" ht="93" customHeight="1" x14ac:dyDescent="0.25">
      <c r="A40" s="36" t="s">
        <v>99</v>
      </c>
      <c r="B40" s="90" t="s">
        <v>185</v>
      </c>
      <c r="C40" s="91"/>
    </row>
    <row r="41" spans="1:3" ht="211.5" customHeight="1" x14ac:dyDescent="0.25">
      <c r="A41" s="36" t="s">
        <v>100</v>
      </c>
      <c r="B41" s="85" t="s">
        <v>184</v>
      </c>
      <c r="C41" s="86"/>
    </row>
    <row r="42" spans="1:3" ht="26.1" customHeight="1" x14ac:dyDescent="0.25">
      <c r="A42" s="43" t="s">
        <v>101</v>
      </c>
      <c r="B42" s="43"/>
      <c r="C42" s="43"/>
    </row>
    <row r="43" spans="1:3" x14ac:dyDescent="0.25">
      <c r="A43" s="42" t="s">
        <v>102</v>
      </c>
      <c r="B43" s="84"/>
      <c r="C43" s="84"/>
    </row>
    <row r="44" spans="1:3" ht="41.1" customHeight="1" x14ac:dyDescent="0.25">
      <c r="A44" s="42" t="s">
        <v>103</v>
      </c>
      <c r="B44" s="84"/>
      <c r="C44" s="84"/>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0" t="s">
        <v>104</v>
      </c>
      <c r="B1" s="80"/>
      <c r="C1" s="80"/>
    </row>
    <row r="2" spans="1:3" x14ac:dyDescent="0.25">
      <c r="A2" s="20" t="s">
        <v>35</v>
      </c>
      <c r="B2" s="70" t="str">
        <f>'AUTOS NOTA 324'!B2:C2</f>
        <v>120807005-APJ32217</v>
      </c>
      <c r="C2" s="71"/>
    </row>
    <row r="3" spans="1:3" x14ac:dyDescent="0.25">
      <c r="A3" s="5" t="s">
        <v>1</v>
      </c>
      <c r="B3" s="66" t="str">
        <f>'AUTOS  NOTA 322'!B2:C2</f>
        <v>73319310300220230017500</v>
      </c>
      <c r="C3" s="66"/>
    </row>
    <row r="4" spans="1:3" x14ac:dyDescent="0.25">
      <c r="A4" s="5" t="s">
        <v>2</v>
      </c>
      <c r="B4" s="66" t="str">
        <f>'AUTOS  NOTA 322'!B3:C3</f>
        <v>JUZGADO 02 CIVIL DEL CIRCUITO DE ESPINAL</v>
      </c>
      <c r="C4" s="66"/>
    </row>
    <row r="5" spans="1:3" x14ac:dyDescent="0.25">
      <c r="A5" s="5" t="s">
        <v>3</v>
      </c>
      <c r="B5" s="66" t="str">
        <f>'AUTOS  NOTA 322'!B5:C5</f>
        <v xml:space="preserve">*LINNEY ADRIANA CHALA ANDUQUIA (MADRE DE LA VÍCTIMA) (18/02/1979)
*HUGO ALBERTO CALDERON A NOMBRE PROPIO (PADRE DE LA VÍCTIMA) Y EN REPRESENTACIÓN DE NICOLÁS CALDERÓN PRADO (HERMANO DE LA VÍCTIMA) (NO SE RELACIONA FECHA DE NACIMIENTO DEL PADRE)
*JULIETH MARIANA CALDERON BEDOYA (HERMANA DE LA VÍCTIMA)
*ROMELIA ANDUQUIA DE CHALA (ABUELA DE LA VÍCTIMA)
*DIDIMO CHALA HERNANDEZ (ABUELO DE LA VÍCTIMA)
*MARIA DEL CARMEN CALDERON DIAZ (ABUELA DE LA VÍCTIMA)
*ANDREA CAROLINA CHALA ANDUQUIA A NOMBRE PROPIO (TIA DE LA VÍCTIMA) Y EN REPRESENTACIÓN DE LAURA VALENTINA CALDERON (PRIMA DE LA VÍCTIMA)
*MARTHA VIVIANA CHALA ANDUQUIA A NOMBRE PROPIO (TIA DE LA VÍCTIMA) Y EN REPRESENTACIÓN DE ANDRES FELIPE ANZOLA CHALA Y DYLAN TOMAS ANZOLA CHALA (PRIMOS)
*JULIAN CAMILO ANZOLA CHALA (PRIMO DE LA VÍCTIMA)
*OLGA CRISTINA VELEZ CALDERON (TIA DE LA VÍCTIMA)
</v>
      </c>
      <c r="C5" s="66"/>
    </row>
    <row r="6" spans="1:3" ht="15" customHeight="1" x14ac:dyDescent="0.25">
      <c r="A6" s="5" t="s">
        <v>4</v>
      </c>
      <c r="B6" s="66" t="e">
        <f>_xlfn.SINGLE('AUTOS  NOTA 322'!#REF!)</f>
        <v>#REF!</v>
      </c>
      <c r="C6" s="66"/>
    </row>
    <row r="7" spans="1:3" ht="15" customHeight="1" x14ac:dyDescent="0.25">
      <c r="A7" s="5" t="s">
        <v>5</v>
      </c>
      <c r="B7" s="66" t="str">
        <f>'AUTOS  NOTA 322'!B6:C6</f>
        <v>DEMANDA DIRECTA</v>
      </c>
      <c r="C7" s="66"/>
    </row>
    <row r="8" spans="1:3" ht="15" customHeight="1" x14ac:dyDescent="0.25">
      <c r="A8" s="31" t="s">
        <v>36</v>
      </c>
      <c r="B8" s="66" t="str">
        <f>'AUTOS  NOTA 322'!B7:C8</f>
        <v xml:space="preserve">BRYAM SMIRT CALDERON CHALA </v>
      </c>
      <c r="C8" s="66"/>
    </row>
    <row r="9" spans="1:3" ht="18.95" customHeight="1" x14ac:dyDescent="0.25">
      <c r="A9" s="5" t="s">
        <v>105</v>
      </c>
      <c r="B9" s="66"/>
      <c r="C9" s="66"/>
    </row>
    <row r="10" spans="1:3" x14ac:dyDescent="0.25">
      <c r="A10" s="7" t="s">
        <v>89</v>
      </c>
      <c r="B10" s="107">
        <f>'AUTOS NOTA 324'!B20:C20</f>
        <v>230000000</v>
      </c>
      <c r="C10" s="107"/>
    </row>
    <row r="11" spans="1:3" x14ac:dyDescent="0.25">
      <c r="A11" s="7" t="s">
        <v>106</v>
      </c>
      <c r="B11" s="108">
        <f>'AUTOS NOTA 324'!B39:C39</f>
        <v>16666</v>
      </c>
      <c r="C11" s="66"/>
    </row>
    <row r="12" spans="1:3" ht="30" x14ac:dyDescent="0.25">
      <c r="A12" s="7" t="s">
        <v>107</v>
      </c>
      <c r="B12" s="105"/>
      <c r="C12" s="106"/>
    </row>
    <row r="13" spans="1:3" ht="45" x14ac:dyDescent="0.25">
      <c r="A13" s="5" t="s">
        <v>108</v>
      </c>
      <c r="B13" s="66"/>
      <c r="C13" s="66"/>
    </row>
    <row r="14" spans="1:3" ht="45" x14ac:dyDescent="0.25">
      <c r="A14" s="5" t="s">
        <v>109</v>
      </c>
      <c r="B14" s="66"/>
      <c r="C14" s="66"/>
    </row>
    <row r="15" spans="1:3" x14ac:dyDescent="0.25">
      <c r="A15" s="5" t="s">
        <v>110</v>
      </c>
      <c r="B15" s="6"/>
      <c r="C15" s="6"/>
    </row>
    <row r="16" spans="1:3" x14ac:dyDescent="0.25">
      <c r="A16" s="7" t="s">
        <v>111</v>
      </c>
      <c r="B16" s="66"/>
      <c r="C16" s="66"/>
    </row>
    <row r="17" spans="1:3" x14ac:dyDescent="0.25">
      <c r="A17" s="6" t="s">
        <v>112</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41</v>
      </c>
      <c r="B1" t="s">
        <v>113</v>
      </c>
      <c r="C1" s="9" t="s">
        <v>45</v>
      </c>
      <c r="D1" s="9" t="s">
        <v>114</v>
      </c>
      <c r="E1" s="3" t="s">
        <v>51</v>
      </c>
      <c r="F1" s="2" t="s">
        <v>83</v>
      </c>
      <c r="G1" s="4">
        <v>0</v>
      </c>
      <c r="H1" t="s">
        <v>18</v>
      </c>
      <c r="I1" t="s">
        <v>115</v>
      </c>
      <c r="K1" t="s">
        <v>116</v>
      </c>
      <c r="L1" s="30" t="s">
        <v>117</v>
      </c>
      <c r="M1" t="s">
        <v>118</v>
      </c>
      <c r="N1" t="s">
        <v>83</v>
      </c>
      <c r="O1" t="s">
        <v>119</v>
      </c>
    </row>
    <row r="2" spans="1:15" x14ac:dyDescent="0.25">
      <c r="A2" t="s">
        <v>118</v>
      </c>
      <c r="B2" t="s">
        <v>120</v>
      </c>
      <c r="C2" t="s">
        <v>121</v>
      </c>
      <c r="D2" s="2" t="s">
        <v>122</v>
      </c>
      <c r="E2" s="1" t="s">
        <v>123</v>
      </c>
      <c r="F2" s="2" t="s">
        <v>124</v>
      </c>
      <c r="G2" s="4">
        <v>0.7</v>
      </c>
      <c r="H2" t="s">
        <v>125</v>
      </c>
      <c r="I2" t="s">
        <v>126</v>
      </c>
      <c r="K2" t="s">
        <v>6</v>
      </c>
      <c r="L2" s="30" t="s">
        <v>127</v>
      </c>
      <c r="M2" t="s">
        <v>128</v>
      </c>
      <c r="N2" t="s">
        <v>85</v>
      </c>
      <c r="O2" t="s">
        <v>120</v>
      </c>
    </row>
    <row r="3" spans="1:15" x14ac:dyDescent="0.25">
      <c r="A3" t="s">
        <v>128</v>
      </c>
      <c r="C3" t="s">
        <v>129</v>
      </c>
      <c r="D3" s="2" t="s">
        <v>130</v>
      </c>
      <c r="E3" s="1" t="s">
        <v>131</v>
      </c>
      <c r="F3" s="2" t="s">
        <v>85</v>
      </c>
      <c r="G3" s="4">
        <v>0.3</v>
      </c>
      <c r="H3" t="s">
        <v>132</v>
      </c>
      <c r="I3" t="s">
        <v>133</v>
      </c>
      <c r="L3" s="30" t="s">
        <v>8</v>
      </c>
      <c r="M3" t="s">
        <v>134</v>
      </c>
      <c r="N3" t="s">
        <v>124</v>
      </c>
    </row>
    <row r="4" spans="1:15" x14ac:dyDescent="0.25">
      <c r="A4" t="s">
        <v>134</v>
      </c>
      <c r="C4" t="s">
        <v>135</v>
      </c>
      <c r="E4" s="1" t="s">
        <v>136</v>
      </c>
      <c r="H4" t="s">
        <v>137</v>
      </c>
      <c r="I4" t="s">
        <v>138</v>
      </c>
      <c r="L4" t="s">
        <v>139</v>
      </c>
    </row>
    <row r="5" spans="1:15" x14ac:dyDescent="0.25">
      <c r="A5" t="s">
        <v>140</v>
      </c>
      <c r="E5" s="1" t="s">
        <v>141</v>
      </c>
      <c r="H5" t="s">
        <v>142</v>
      </c>
      <c r="I5" t="s">
        <v>143</v>
      </c>
      <c r="L5" s="30" t="s">
        <v>144</v>
      </c>
    </row>
    <row r="6" spans="1:15" x14ac:dyDescent="0.25">
      <c r="E6" s="1" t="s">
        <v>145</v>
      </c>
      <c r="I6" t="s">
        <v>146</v>
      </c>
      <c r="L6" s="30" t="s">
        <v>147</v>
      </c>
    </row>
    <row r="7" spans="1:15" x14ac:dyDescent="0.25">
      <c r="E7" s="1" t="s">
        <v>148</v>
      </c>
      <c r="I7" t="s">
        <v>149</v>
      </c>
      <c r="L7" s="30" t="s">
        <v>150</v>
      </c>
    </row>
    <row r="8" spans="1:15" x14ac:dyDescent="0.25">
      <c r="E8" s="1" t="s">
        <v>151</v>
      </c>
      <c r="L8" s="30" t="s">
        <v>92</v>
      </c>
    </row>
    <row r="9" spans="1:15" x14ac:dyDescent="0.25">
      <c r="L9" s="30" t="s">
        <v>152</v>
      </c>
    </row>
    <row r="10" spans="1:15" x14ac:dyDescent="0.25">
      <c r="L10" s="30" t="s">
        <v>153</v>
      </c>
    </row>
    <row r="11" spans="1:15" x14ac:dyDescent="0.25">
      <c r="L11" s="30" t="s">
        <v>154</v>
      </c>
    </row>
    <row r="12" spans="1:15" x14ac:dyDescent="0.25">
      <c r="L12" s="30" t="s">
        <v>155</v>
      </c>
    </row>
    <row r="13" spans="1:15" x14ac:dyDescent="0.2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4" ma:contentTypeDescription="Crear nuevo documento." ma:contentTypeScope="" ma:versionID="1d0f7bc2eb83b66115e34bf51dbe6bfd">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2aa01a208a970a54f27858f6c957c500"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3F74B63-F599-4252-80C4-644A29E542F7}">
  <ds:schemaRefs>
    <ds:schemaRef ds:uri="http://schemas.microsoft.com/sharepoint/v3/contenttype/forms"/>
  </ds:schemaRefs>
</ds:datastoreItem>
</file>

<file path=customXml/itemProps2.xml><?xml version="1.0" encoding="utf-8"?>
<ds:datastoreItem xmlns:ds="http://schemas.openxmlformats.org/officeDocument/2006/customXml" ds:itemID="{4360B6E4-D55C-4B25-BC76-19EDD62B6B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ED4B5E-06A9-4E0B-BC66-D32CA995BA3E}">
  <ds:schemaRefs>
    <ds:schemaRef ds:uri="e7d3d6e7-89cb-4750-b948-5e984f176bb6"/>
    <ds:schemaRef ds:uri="http://www.w3.org/XML/1998/namespace"/>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dcmitype/"/>
    <ds:schemaRef ds:uri="4382931b-6036-484b-ad41-6810b26eb986"/>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lastModifiedBy>
  <cp:revision/>
  <dcterms:created xsi:type="dcterms:W3CDTF">2020-12-07T14:41:17Z</dcterms:created>
  <dcterms:modified xsi:type="dcterms:W3CDTF">2024-02-09T03:36:13Z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