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C:\Users\darli\Downloads\"/>
    </mc:Choice>
  </mc:AlternateContent>
  <bookViews>
    <workbookView xWindow="0" yWindow="0" windowWidth="28800" windowHeight="11685"/>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2" l="1"/>
  <c r="B8" i="11"/>
  <c r="B10" i="9"/>
  <c r="B9" i="11"/>
  <c r="B7" i="12"/>
  <c r="B7" i="11"/>
  <c r="B6" i="12"/>
  <c r="B6" i="11"/>
  <c r="B5" i="12"/>
  <c r="B5" i="11"/>
  <c r="B3" i="12"/>
  <c r="B2" i="12"/>
  <c r="B4" i="12"/>
  <c r="B4" i="11"/>
  <c r="B3" i="11"/>
  <c r="B2" i="11"/>
  <c r="B20" i="8" l="1"/>
  <c r="B40" i="8" s="1"/>
  <c r="B34" i="12"/>
  <c r="B15"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<sst xmlns="http://schemas.openxmlformats.org/spreadsheetml/2006/main" count="318" uniqueCount="225">
  <si>
    <t>SOLICITUD DE ANTECEDENTES -ABOGADO EXTERNO-</t>
  </si>
  <si>
    <t>RADICADO(23 DIGITOS)</t>
  </si>
  <si>
    <t>JUZGADO</t>
  </si>
  <si>
    <t>DEMANDADO</t>
  </si>
  <si>
    <t xml:space="preserve">DEMANDANTE </t>
  </si>
  <si>
    <t>TIPO DE VINCULACION COMPAÑÍA</t>
  </si>
  <si>
    <t>DEMANDA DIRECTA</t>
  </si>
  <si>
    <t xml:space="preserve">TIPO DE PERJUCIO </t>
  </si>
  <si>
    <t xml:space="preserve">RCE LESIONES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</si>
  <si>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</si>
  <si>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</si>
  <si>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</si>
  <si>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</si>
  <si>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</si>
  <si>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</si>
  <si>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</si>
  <si>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</si>
  <si>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</si>
  <si>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</si>
  <si>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</si>
  <si>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</si>
  <si>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</si>
  <si>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</si>
  <si>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</si>
  <si>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</si>
  <si>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</si>
  <si>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</si>
  <si>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</si>
  <si>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PLACA VEHÍCULO ASEGURADO (SI APLICA)</t>
  </si>
  <si>
    <t>NO. PÓLIZA VINCULADA</t>
  </si>
  <si>
    <t>FECHA DE ASIGNACIÓN</t>
  </si>
  <si>
    <t>REMISION DE ANTECEDENTES - ABOGADO INTERNO-</t>
  </si>
  <si>
    <t>SINIESTRO - APLICATIVO</t>
  </si>
  <si>
    <t>SINIESTRO  APL</t>
  </si>
  <si>
    <t>Radicado(23 digitos)</t>
  </si>
  <si>
    <t>Juzgado</t>
  </si>
  <si>
    <t>Demandado</t>
  </si>
  <si>
    <t xml:space="preserve">Demandante </t>
  </si>
  <si>
    <t>Tipo de vinculacion compañía</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</si>
  <si>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</si>
  <si>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</si>
  <si>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</si>
  <si>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</si>
  <si>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</si>
  <si>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</si>
  <si>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</si>
  <si>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</si>
  <si>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</si>
  <si>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</si>
  <si>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</si>
  <si>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</si>
  <si>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</si>
  <si>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</si>
  <si>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</si>
  <si>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</si>
  <si>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</si>
  <si>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</si>
  <si>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</si>
  <si>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</si>
  <si>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</si>
  <si>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</si>
  <si>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</si>
  <si>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</si>
  <si>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</si>
  <si>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</si>
  <si>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</si>
  <si>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</si>
  <si>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</si>
  <si>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</si>
  <si>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</si>
  <si>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</si>
  <si>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</si>
  <si>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</si>
  <si>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</si>
  <si>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</si>
  <si>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</si>
  <si>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</si>
  <si>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</si>
  <si>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</si>
  <si>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</si>
  <si>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</si>
  <si>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</si>
  <si>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</si>
  <si>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</si>
  <si>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</si>
  <si>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</si>
  <si>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</si>
  <si>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</si>
  <si>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</si>
  <si>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</si>
  <si>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</si>
  <si>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</si>
  <si>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</si>
  <si>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</si>
  <si>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</si>
  <si>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</si>
  <si>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</si>
  <si>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</si>
  <si>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</si>
  <si>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</si>
  <si>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</si>
  <si>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PRIORIDAD DEL FONDO</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</si>
  <si>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</si>
  <si>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</si>
  <si>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</si>
  <si>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</si>
  <si>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VISTO BUENO OUTSOURCING</t>
  </si>
  <si>
    <t xml:space="preserve">CONTINGENCIA </t>
  </si>
  <si>
    <t xml:space="preserve">COMENTARIOS CLASIFICACIÓN Y VALOR CONTINGENCIA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</si>
  <si>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</si>
  <si>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</si>
  <si>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</si>
  <si>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</si>
  <si>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</si>
  <si>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</si>
  <si>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</si>
  <si>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</si>
  <si>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</si>
  <si>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</si>
  <si>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</si>
  <si>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</si>
  <si>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</si>
  <si>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</si>
  <si>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</si>
  <si>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</si>
  <si>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</si>
  <si>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</si>
  <si>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</si>
  <si>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</si>
  <si>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</si>
  <si>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</si>
  <si>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</si>
  <si>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</si>
  <si>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</si>
  <si>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</si>
  <si>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</si>
  <si>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</si>
  <si>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</si>
  <si>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</si>
  <si>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</si>
  <si>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</si>
  <si>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</si>
  <si>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</si>
  <si>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</si>
  <si>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</si>
  <si>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</si>
  <si>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COMENTARIO OUT</t>
  </si>
  <si>
    <t>AUTORIZACIÓN COMPAÑÍA SUMA</t>
  </si>
  <si>
    <t xml:space="preserve">AUTORIZACIÓN COMPAÑÍA COMENTARIOS </t>
  </si>
  <si>
    <t>CAMBIO CONTINGENCIA PJ</t>
  </si>
  <si>
    <t xml:space="preserve">CONTINGENCIA ACTUAL </t>
  </si>
  <si>
    <t xml:space="preserve">CAMBIO DE CONTINGENCIA </t>
  </si>
  <si>
    <t xml:space="preserve">COMENTARIOS CAMBIO DE CONTINGENCIA </t>
  </si>
  <si>
    <t xml:space="preserve">ACTUALIZACIÓN DE CONTINGENCIA  </t>
  </si>
  <si>
    <t>REMOTO</t>
  </si>
  <si>
    <t>SI</t>
  </si>
  <si>
    <t>CLASE DE REASEGURO</t>
  </si>
  <si>
    <t xml:space="preserve">Situcion Laboral </t>
  </si>
  <si>
    <t>Acompañante motorista</t>
  </si>
  <si>
    <t>LLAMADA EN GARANTIA</t>
  </si>
  <si>
    <t>OCURRENCIA</t>
  </si>
  <si>
    <t xml:space="preserve">SI </t>
  </si>
  <si>
    <t>CEDIDO</t>
  </si>
  <si>
    <t>FACULTATIVO</t>
  </si>
  <si>
    <t xml:space="preserve">Objetado por la Compañía </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</si>
  <si>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</si>
  <si>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</si>
  <si>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</si>
  <si>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</si>
  <si>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</si>
  <si>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</si>
  <si>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</si>
  <si>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</si>
  <si>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</si>
  <si>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</si>
  <si>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</si>
  <si>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</si>
  <si>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</si>
  <si>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</si>
  <si>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</si>
  <si>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</si>
  <si>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</si>
  <si>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</si>
  <si>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</si>
  <si>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</si>
  <si>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</si>
  <si>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</si>
  <si>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</si>
  <si>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</si>
  <si>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</si>
  <si>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</si>
  <si>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</si>
  <si>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</si>
  <si>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</si>
  <si>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</si>
  <si>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</si>
  <si>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</si>
  <si>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760013103012-2024-00150-00</t>
  </si>
  <si>
    <t>JUZGADO DOCE CIVIL DEL CIRCUITO DE CALI</t>
  </si>
  <si>
    <t>1. Paula Andrea Escobar Gómez, C.C No. 66.922.948 (propietaria vehículo LEX 866)
2. Diego Tellez, C.C. No. 16.788.722 (en calidad de padre del menor infractor, JACOBO TELLEZ ESCOBAR, identificado con la T.I 1.014.861.930).
3. Allianz Seguros S.A., (aseguradora vehículo LEX 866)</t>
  </si>
  <si>
    <t xml:space="preserve">1. Angélica Elsiña Lizaso Camacho, C.C No. 52.156.974 (madre de la víctima directa)
2. Ángel Chamuel Vega Lizaso (menor), NUIP. 1.091.208.120, (hijo de la víctima directa - fecha de nacimiento: 05 de enero del 2021)
3. Oscar Oswaldo Vega Argoti, C.C No. 80.113.123 (padre de la víctima directa)
4. Miguel Ángel Vega Lizaso (menor), T.I No. 1.025.537.360, (hermano de la víctima directa)
5. Oscar Uriel Vega Lizaso (menor), T.I No. 1.013.137.496 (hermano de la víctima directa)
6. Oscar Zadkiel Vega Lizaso (menor), T.I No. 1.032.678.966, (hermano de la víctima directa)
7. María Angélica Vega Lizaso (menor), T.I No. 1.014.874.052, (hermana de la víctima directa)
8. Ángela María Vega Lizaso, C.C No. 1.000.809.335, (hermana de la víctima directa)
</t>
  </si>
  <si>
    <t xml:space="preserve">LUZ ÁNGELA VEGA LIZASO </t>
  </si>
  <si>
    <t>C.C No. 1.016.713.133</t>
  </si>
  <si>
    <t xml:space="preserve">Apoderado de los demandantes: 514 38 16. </t>
  </si>
  <si>
    <t>No se indica</t>
  </si>
  <si>
    <t>18 años</t>
  </si>
  <si>
    <t>28 de junio del 2023</t>
  </si>
  <si>
    <t>Comerciante</t>
  </si>
  <si>
    <t>Salario minimo año 2023: $1.160.000</t>
  </si>
  <si>
    <t>26 de junio del 2023</t>
  </si>
  <si>
    <t>24 de agosto del 2023</t>
  </si>
  <si>
    <t>30 de octubre del 2023</t>
  </si>
  <si>
    <t xml:space="preserve">De acuerdo con los hechos de la demanda, el día 26 de junio de 2023, aproximadamente a las 7 pm, se presentó un accidente de tránsito en la Avenida Sachamate con Calle 19 del municipio de Jamundí, Valle, en donde se vieron involucrados los siguientes vehículos: (i) vehículo tipo campero, de placas LEX  866, marca FORD, modelo 2022, conducido por el menor Jacobo Tellez Escobar, de propiedad de la señora Paula Andrea Escobar Gómez y asegurado por Allianz; (ii) motocicleta de placa CHL 10 F, conducida por el joven Miguel Ángel Vega Lizaso, en la que se transportaba como parrillera u ocupante, la joven LUZ ANGELA VEGA LIZASO. Como resultado del accidente la ocupante de la motocicleta recibe múltiples lesiones y fallece a los dos días siguientes a causa de las mismas.
Se aportó el IPAT el cual establece como hipótesis de la causa del accidente el número 121 atribuida al conductor del vehículo LEX 866, que corresponde a “no mantener distancia de seguridad”. Por los hechos cursa proceso penal ante la Fiscalía 29 seccional de conocimiento para adolescentes de Cali, bajo el número único No. 763646000177202300545, en contra del menor Jacobo Tellez Escobar.
</t>
  </si>
  <si>
    <t>CÉDULA ASEGURADO</t>
  </si>
  <si>
    <t>PAULA ANDREA ESCOBAR GÓMEZ</t>
  </si>
  <si>
    <t>LEX866</t>
  </si>
  <si>
    <t>023056430 / 7144</t>
  </si>
  <si>
    <t>01 de febrero del 2024</t>
  </si>
  <si>
    <t>21 de enero del 2025</t>
  </si>
  <si>
    <t>FECHA DE NOTIFICACIÓN ADMISIÓN LLAMAMIENTO (POR ESTADOS)</t>
  </si>
  <si>
    <t>FECHA DE CONTESTACION 
*RECOMENDACIÓN: FECHA MÁXIMA PARA CONTESTAR LLAMAMIENTO ACORDE A LO ESTIÚLADO EN LA NORMA.</t>
  </si>
  <si>
    <t>18 DE FEBRERO DEL 2025 (20 días desde el día siguiente a la notificación por estados de la admisión del llamamiento)</t>
  </si>
  <si>
    <t>Carretera Panamericana Km 7 Vía Jamundí-Cali Condominio LA MORADA Casa la morada etapa 3 y 4 casa 65
Para notificaciones: Carrera 70 h sur # 18 – 53 de Bogota</t>
  </si>
  <si>
    <t>gestionesyseguroscali@gmail.com
angelicalizaso07@gmail.com</t>
  </si>
  <si>
    <t>26 de octubre del 2004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</si>
</sst>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 #,##0;[Red]\-&quot;$&quot;\ #,##0"/>
    <numFmt numFmtId="42" formatCode="_-&quot;$&quot;\ * #,##0_-;\-&quot;$&quot;\ * #,##0_-;_-&quot;$&quot;\ * &quot;-&quot;_-;_-@_-"/>
    <numFmt numFmtId="44" formatCode="_-&quot;$&quot;\ * #,##0.00_-;\-&quot;$&quot;\ * #,##0.00_-;_-&quot;$&quot;\ *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2" fillId="0" borderId="2" xfId="0" applyFont="1" applyBorder="1" applyAlignment="1">
      <alignment horizontal="justify" vertical="top"/>
    </xf>
    <xf numFmtId="0" fontId="11" fillId="8" borderId="9"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9"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3" fillId="2" borderId="15" xfId="0" applyFont="1" applyFill="1" applyBorder="1" applyAlignment="1" applyProtection="1">
      <alignment horizontal="center" vertical="top"/>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xf numFmtId="0" fontId="0" fillId="0" borderId="2" xfId="0" applyBorder="1" applyAlignment="1">
      <alignment horizontal="justify" vertical="top" wrapText="1"/>
    </xf>
    <xf numFmtId="3" fontId="0" fillId="7" borderId="1" xfId="0" applyNumberFormat="1" applyFill="1" applyBorder="1" applyAlignment="1">
      <alignment horizontal="justify" vertical="top"/>
    </xf>
    <xf numFmtId="0" fontId="0" fillId="0" borderId="1" xfId="0" applyFont="1" applyBorder="1" applyAlignment="1">
      <alignment horizontal="justify"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estionesyseguroscali@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3" tint="-0.499984740745262"/>
  </sheetPr>
  <dimension ref="A1:F80"/>
  <sheetViews>
    <sheetView tabSelected="1" zoomScale="85" zoomScaleNormal="85" workbookViewId="0">
      <selection activeCell="B6" sqref="B6:C6"/>
    </sheetView>
  </sheetViews>
  <sheetFormatPr baseColWidth="10" defaultColWidth="0" defaultRowHeight="15" x14ac:dyDescent="0.25"/>
  <cols>
    <col min="1" max="1" width="69.140625" style="8" customWidth="1"/>
    <col min="2" max="2" width="55.140625" style="8" customWidth="1"/>
    <col min="3" max="3" width="45.5703125" style="8" customWidth="1"/>
    <col min="4" max="16384" width="11.42578125" style="2" hidden="1"/>
  </cols>
  <sheetData>
    <row r="1" spans="1:3" ht="26.25" x14ac:dyDescent="0.25">
      <c r="A1" s="58" t="s">
        <v>0</v>
      </c>
      <c r="B1" s="58"/>
      <c r="C1" s="58"/>
    </row>
    <row r="2" spans="1:3" x14ac:dyDescent="0.25">
      <c r="A2" s="5" t="s">
        <v>1</v>
      </c>
      <c r="B2" s="63" t="s">
        <v>197</v>
      </c>
      <c r="C2" s="64"/>
    </row>
    <row r="3" spans="1:3" x14ac:dyDescent="0.25">
      <c r="A3" s="5" t="s">
        <v>2</v>
      </c>
      <c r="B3" s="59" t="s">
        <v>198</v>
      </c>
      <c r="C3" s="60"/>
    </row>
    <row r="4" spans="1:3" ht="73.5" customHeight="1" x14ac:dyDescent="0.25">
      <c r="A4" s="5" t="s">
        <v>3</v>
      </c>
      <c r="B4" s="121" t="s">
        <v>199</v>
      </c>
      <c r="C4" s="60"/>
    </row>
    <row r="5" spans="1:3" ht="156.75" customHeight="1" x14ac:dyDescent="0.25">
      <c r="A5" s="5" t="s">
        <v>4</v>
      </c>
      <c r="B5" s="59" t="s">
        <v>200</v>
      </c>
      <c r="C5" s="60"/>
    </row>
    <row r="6" spans="1:3" x14ac:dyDescent="0.25">
      <c r="A6" s="5" t="s">
        <v>5</v>
      </c>
      <c r="B6" s="123" t="s">
        <v>159</v>
      </c>
      <c r="C6" s="123"/>
    </row>
    <row r="7" spans="1:3" x14ac:dyDescent="0.25">
      <c r="A7" s="27" t="s">
        <v>7</v>
      </c>
      <c r="B7" s="59" t="s">
        <v>167</v>
      </c>
      <c r="C7" s="60"/>
    </row>
    <row r="8" spans="1:3" ht="23.1" customHeight="1" x14ac:dyDescent="0.25">
      <c r="A8" s="28" t="s">
        <v>9</v>
      </c>
      <c r="B8" s="54" t="s">
        <v>201</v>
      </c>
      <c r="C8" s="54"/>
    </row>
    <row r="9" spans="1:3" x14ac:dyDescent="0.25">
      <c r="A9" s="28" t="s">
        <v>10</v>
      </c>
      <c r="B9" s="54" t="s">
        <v>202</v>
      </c>
      <c r="C9" s="54"/>
    </row>
    <row r="10" spans="1:3" ht="39.75" customHeight="1" x14ac:dyDescent="0.25">
      <c r="A10" s="28" t="s">
        <v>11</v>
      </c>
      <c r="B10" s="52" t="s">
        <v>222</v>
      </c>
      <c r="C10" s="52"/>
    </row>
    <row r="11" spans="1:3" ht="22.5" customHeight="1" x14ac:dyDescent="0.25">
      <c r="A11" s="29" t="s">
        <v>12</v>
      </c>
      <c r="B11" s="52" t="s">
        <v>203</v>
      </c>
      <c r="C11" s="52"/>
    </row>
    <row r="12" spans="1:3" ht="30" customHeight="1" x14ac:dyDescent="0.25">
      <c r="A12" s="5" t="s">
        <v>13</v>
      </c>
      <c r="B12" s="53" t="s">
        <v>223</v>
      </c>
      <c r="C12" s="52"/>
    </row>
    <row r="13" spans="1:3" x14ac:dyDescent="0.25">
      <c r="A13" s="5" t="s">
        <v>14</v>
      </c>
      <c r="B13" s="54" t="s">
        <v>204</v>
      </c>
      <c r="C13" s="54"/>
    </row>
    <row r="14" spans="1:3" x14ac:dyDescent="0.25">
      <c r="A14" s="5" t="s">
        <v>15</v>
      </c>
      <c r="B14" s="55" t="s">
        <v>224</v>
      </c>
      <c r="C14" s="54"/>
    </row>
    <row r="15" spans="1:3" x14ac:dyDescent="0.25">
      <c r="A15" s="5" t="s">
        <v>16</v>
      </c>
      <c r="B15" s="54" t="s">
        <v>205</v>
      </c>
      <c r="C15" s="54"/>
    </row>
    <row r="16" spans="1:3" x14ac:dyDescent="0.25">
      <c r="A16" s="5" t="s">
        <v>17</v>
      </c>
      <c r="B16" s="54" t="s">
        <v>206</v>
      </c>
      <c r="C16" s="54"/>
    </row>
    <row r="17" spans="1:3" ht="15" customHeight="1" x14ac:dyDescent="0.25">
      <c r="A17" s="5" t="s">
        <v>18</v>
      </c>
      <c r="B17" s="52" t="s">
        <v>172</v>
      </c>
      <c r="C17" s="52"/>
    </row>
    <row r="18" spans="1:3" x14ac:dyDescent="0.25">
      <c r="A18" s="5" t="s">
        <v>19</v>
      </c>
      <c r="B18" s="52" t="s">
        <v>207</v>
      </c>
      <c r="C18" s="52"/>
    </row>
    <row r="19" spans="1:3" ht="18.75" customHeight="1" x14ac:dyDescent="0.25">
      <c r="A19" s="5" t="s">
        <v>20</v>
      </c>
      <c r="B19" s="61" t="s">
        <v>208</v>
      </c>
      <c r="C19" s="62"/>
    </row>
    <row r="20" spans="1:3" x14ac:dyDescent="0.25">
      <c r="A20" s="5" t="s">
        <v>21</v>
      </c>
      <c r="B20" s="54">
        <v>2</v>
      </c>
      <c r="C20" s="54"/>
    </row>
    <row r="21" spans="1:3" ht="17.25" customHeight="1" x14ac:dyDescent="0.25">
      <c r="A21" s="5" t="s">
        <v>22</v>
      </c>
      <c r="B21" s="52" t="s">
        <v>158</v>
      </c>
      <c r="C21" s="52"/>
    </row>
    <row r="22" spans="1:3" x14ac:dyDescent="0.25">
      <c r="A22" s="28" t="s">
        <v>23</v>
      </c>
      <c r="B22" s="49" t="s">
        <v>209</v>
      </c>
      <c r="C22" s="49"/>
    </row>
    <row r="23" spans="1:3" x14ac:dyDescent="0.25">
      <c r="A23" s="28" t="s">
        <v>24</v>
      </c>
      <c r="B23" s="51" t="s">
        <v>210</v>
      </c>
      <c r="C23" s="49"/>
    </row>
    <row r="24" spans="1:3" x14ac:dyDescent="0.25">
      <c r="A24" s="28" t="s">
        <v>25</v>
      </c>
      <c r="B24" s="51" t="s">
        <v>211</v>
      </c>
      <c r="C24" s="49"/>
    </row>
    <row r="25" spans="1:3" x14ac:dyDescent="0.25">
      <c r="A25" s="65" t="s">
        <v>26</v>
      </c>
      <c r="B25" s="49" t="s">
        <v>212</v>
      </c>
      <c r="C25" s="50"/>
    </row>
    <row r="26" spans="1:3" x14ac:dyDescent="0.25">
      <c r="A26" s="65"/>
      <c r="B26" s="50"/>
      <c r="C26" s="50"/>
    </row>
    <row r="27" spans="1:3" ht="180.75" customHeight="1" x14ac:dyDescent="0.25">
      <c r="A27" s="65"/>
      <c r="B27" s="50"/>
      <c r="C27" s="50"/>
    </row>
    <row r="28" spans="1:3" x14ac:dyDescent="0.25">
      <c r="A28" s="28" t="s">
        <v>27</v>
      </c>
      <c r="B28" s="49" t="s">
        <v>214</v>
      </c>
      <c r="C28" s="50"/>
    </row>
    <row r="29" spans="1:3" x14ac:dyDescent="0.25">
      <c r="A29" s="28" t="s">
        <v>213</v>
      </c>
      <c r="B29" s="122">
        <v>66922948</v>
      </c>
      <c r="C29" s="50"/>
    </row>
    <row r="30" spans="1:3" x14ac:dyDescent="0.25">
      <c r="A30" s="28" t="s">
        <v>28</v>
      </c>
      <c r="B30" s="50" t="s">
        <v>215</v>
      </c>
      <c r="C30" s="50"/>
    </row>
    <row r="31" spans="1:3" x14ac:dyDescent="0.25">
      <c r="A31" s="28" t="s">
        <v>29</v>
      </c>
      <c r="B31" s="50" t="s">
        <v>216</v>
      </c>
      <c r="C31" s="50"/>
    </row>
    <row r="32" spans="1:3" x14ac:dyDescent="0.25">
      <c r="A32" s="28" t="s">
        <v>30</v>
      </c>
      <c r="B32" s="56" t="s">
        <v>217</v>
      </c>
      <c r="C32" s="57"/>
    </row>
    <row r="33" spans="1:3" x14ac:dyDescent="0.25">
      <c r="A33" s="5" t="s">
        <v>219</v>
      </c>
      <c r="B33" s="55" t="s">
        <v>218</v>
      </c>
      <c r="C33" s="55"/>
    </row>
    <row r="34" spans="1:3" ht="45" x14ac:dyDescent="0.25">
      <c r="A34" s="5" t="s">
        <v>220</v>
      </c>
      <c r="B34" s="55" t="s">
        <v>221</v>
      </c>
      <c r="C34" s="54"/>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display="gestionesyseguroscali@gmail.com"/>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Hoja2!$H$2:$H$5</xm:f>
          </x14:formula1>
          <xm:sqref>B17:C17</xm:sqref>
        </x14:dataValidation>
        <x14:dataValidation type="list" allowBlank="1" showInputMessage="1" showErrorMessage="1">
          <x14:formula1>
            <xm:f>Hoja2!$I$1:$I$7</xm:f>
          </x14:formula1>
          <xm:sqref>B21:C21</xm:sqref>
        </x14:dataValidation>
        <x14:dataValidation type="list" allowBlank="1" showInputMessage="1" showErrorMessage="1">
          <x14:formula1>
            <xm:f>Hoja2!$K$1:$K$2</xm:f>
          </x14:formula1>
          <xm:sqref>B6:C6</xm:sqref>
        </x14:dataValidation>
        <x14:dataValidation type="list" allowBlank="1" showInputMessage="1" showErrorMessage="1">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3" tint="-0.499984740745262"/>
  </sheetPr>
  <dimension ref="A1:C50"/>
  <sheetViews>
    <sheetView topLeftCell="A3" zoomScaleNormal="100" workbookViewId="0">
      <selection activeCell="B4" sqref="B4:C4"/>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26.25" x14ac:dyDescent="0.25">
      <c r="A1" s="66" t="s">
        <v>31</v>
      </c>
      <c r="B1" s="66"/>
      <c r="C1" s="66"/>
    </row>
    <row r="2" spans="1:3" ht="15.75" customHeight="1" x14ac:dyDescent="0.25">
      <c r="A2" s="20" t="s">
        <v>32</v>
      </c>
      <c r="B2" s="67" t="s">
        <v>33</v>
      </c>
      <c r="C2" s="68"/>
    </row>
    <row r="3" spans="1:3" s="2" customFormat="1" x14ac:dyDescent="0.25">
      <c r="A3" s="5" t="s">
        <v>34</v>
      </c>
      <c r="B3" s="54" t="str">
        <f>'AUTOS  NOTA 322'!B2:C2</f>
        <v>760013103012-2024-00150-00</v>
      </c>
      <c r="C3" s="54"/>
    </row>
    <row r="4" spans="1:3" s="2" customFormat="1" x14ac:dyDescent="0.25">
      <c r="A4" s="5" t="s">
        <v>35</v>
      </c>
      <c r="B4" s="54" t="str">
        <f>'AUTOS  NOTA 322'!B3:C3</f>
        <v>JUZGADO DOCE CIVIL DEL CIRCUITO DE CALI</v>
      </c>
      <c r="C4" s="54"/>
    </row>
    <row r="5" spans="1:3" s="2" customFormat="1" x14ac:dyDescent="0.25">
      <c r="A5" s="5" t="s">
        <v>36</v>
      </c>
      <c r="B5" s="54" t="str">
        <f>'AUTOS  NOTA 322'!B4:C4</f>
        <v>1. Paula Andrea Escobar Gómez, C.C No. 66.922.948 (propietaria vehículo LEX 866)
2. Diego Tellez, C.C. No. 16.788.722 (en calidad de padre del menor infractor, JACOBO TELLEZ ESCOBAR, identificado con la T.I 1.014.861.930).
3. Allianz Seguros S.A., (aseguradora vehículo LEX 866)</v>
      </c>
      <c r="C5" s="54"/>
    </row>
    <row r="6" spans="1:3" s="2" customFormat="1" x14ac:dyDescent="0.25">
      <c r="A6" s="5" t="s">
        <v>37</v>
      </c>
      <c r="B6" s="54" t="str">
        <f>'AUTOS  NOTA 322'!B5:C5</f>
        <v xml:space="preserve">1. Angélica Elsiña Lizaso Camacho, C.C No. 52.156.974 (madre de la víctima directa)
2. Ángel Chamuel Vega Lizaso (menor), NUIP. 1.091.208.120, (hijo de la víctima directa - fecha de nacimiento: 05 de enero del 2021)
3. Oscar Oswaldo Vega Argoti, C.C No. 80.113.123 (padre de la víctima directa)
4. Miguel Ángel Vega Lizaso (menor), T.I No. 1.025.537.360, (hermano de la víctima directa)
5. Oscar Uriel Vega Lizaso (menor), T.I No. 1.013.137.496 (hermano de la víctima directa)
6. Oscar Zadkiel Vega Lizaso (menor), T.I No. 1.032.678.966, (hermano de la víctima directa)
7. María Angélica Vega Lizaso (menor), T.I No. 1.014.874.052, (hermana de la víctima directa)
8. Ángela María Vega Lizaso, C.C No. 1.000.809.335, (hermana de la víctima directa)
</v>
      </c>
      <c r="C6" s="54"/>
    </row>
    <row r="7" spans="1:3" s="2" customFormat="1" x14ac:dyDescent="0.25">
      <c r="A7" s="5" t="s">
        <v>38</v>
      </c>
      <c r="B7" s="54" t="str">
        <f>'AUTOS  NOTA 322'!B6:C6</f>
        <v>LLAMADA EN GARANTIA</v>
      </c>
      <c r="C7" s="54"/>
    </row>
    <row r="8" spans="1:3" s="2" customFormat="1" x14ac:dyDescent="0.25">
      <c r="A8" s="31" t="s">
        <v>39</v>
      </c>
      <c r="B8" s="54" t="str">
        <f>'AUTOS  NOTA 322'!B7:C8</f>
        <v xml:space="preserve">LUZ ÁNGELA VEGA LIZASO </v>
      </c>
      <c r="C8" s="54"/>
    </row>
    <row r="9" spans="1:3" x14ac:dyDescent="0.25">
      <c r="A9" s="20" t="s">
        <v>40</v>
      </c>
      <c r="B9" s="54"/>
      <c r="C9" s="54"/>
    </row>
    <row r="10" spans="1:3" x14ac:dyDescent="0.25">
      <c r="A10" s="20" t="s">
        <v>41</v>
      </c>
      <c r="B10" s="54" t="s">
        <v>42</v>
      </c>
      <c r="C10" s="54"/>
    </row>
    <row r="11" spans="1:3" x14ac:dyDescent="0.25">
      <c r="A11" s="20" t="s">
        <v>43</v>
      </c>
      <c r="B11" s="81">
        <v>0</v>
      </c>
      <c r="C11" s="82"/>
    </row>
    <row r="12" spans="1:3" x14ac:dyDescent="0.25">
      <c r="A12" s="20" t="s">
        <v>44</v>
      </c>
      <c r="B12" s="81">
        <v>0</v>
      </c>
      <c r="C12" s="82"/>
    </row>
    <row r="13" spans="1:3" x14ac:dyDescent="0.25">
      <c r="A13" s="20" t="s">
        <v>45</v>
      </c>
      <c r="B13" s="59"/>
      <c r="C13" s="60"/>
    </row>
    <row r="14" spans="1:3" x14ac:dyDescent="0.25">
      <c r="A14" s="20" t="s">
        <v>46</v>
      </c>
      <c r="B14" s="52"/>
      <c r="C14" s="54"/>
    </row>
    <row r="15" spans="1:3" x14ac:dyDescent="0.25">
      <c r="A15" s="20" t="s">
        <v>47</v>
      </c>
      <c r="B15" s="54"/>
      <c r="C15" s="54"/>
    </row>
    <row r="16" spans="1:3" x14ac:dyDescent="0.25">
      <c r="A16" s="20" t="s">
        <v>48</v>
      </c>
      <c r="B16" s="54"/>
      <c r="C16" s="54"/>
    </row>
    <row r="17" spans="1:3" x14ac:dyDescent="0.25">
      <c r="A17" s="83" t="s">
        <v>49</v>
      </c>
      <c r="B17" s="54"/>
      <c r="C17" s="54"/>
    </row>
    <row r="18" spans="1:3" x14ac:dyDescent="0.25">
      <c r="A18" s="84"/>
      <c r="B18" s="10" t="s">
        <v>50</v>
      </c>
      <c r="C18" s="10" t="s">
        <v>51</v>
      </c>
    </row>
    <row r="19" spans="1:3" x14ac:dyDescent="0.25">
      <c r="A19" s="84"/>
      <c r="B19" s="6" t="s">
        <v>52</v>
      </c>
      <c r="C19" s="6"/>
    </row>
    <row r="20" spans="1:3" x14ac:dyDescent="0.25">
      <c r="A20" s="84"/>
      <c r="B20" s="6"/>
      <c r="C20" s="6"/>
    </row>
    <row r="21" spans="1:3" x14ac:dyDescent="0.25">
      <c r="A21" s="85"/>
      <c r="B21" s="6"/>
      <c r="C21" s="6"/>
    </row>
    <row r="22" spans="1:3" x14ac:dyDescent="0.25">
      <c r="A22" s="20" t="s">
        <v>53</v>
      </c>
      <c r="B22" s="54"/>
      <c r="C22" s="54"/>
    </row>
    <row r="23" spans="1:3" x14ac:dyDescent="0.25">
      <c r="A23" s="20" t="s">
        <v>54</v>
      </c>
      <c r="B23" s="86"/>
      <c r="C23" s="87"/>
    </row>
    <row r="24" spans="1:3" x14ac:dyDescent="0.25">
      <c r="A24" s="20" t="s">
        <v>55</v>
      </c>
      <c r="B24" s="54"/>
      <c r="C24" s="54"/>
    </row>
    <row r="25" spans="1:3" x14ac:dyDescent="0.25">
      <c r="A25" s="20" t="s">
        <v>56</v>
      </c>
      <c r="B25" s="54"/>
      <c r="C25" s="54"/>
    </row>
    <row r="26" spans="1:3" x14ac:dyDescent="0.25">
      <c r="A26" s="20" t="s">
        <v>57</v>
      </c>
      <c r="B26" s="54"/>
      <c r="C26" s="54"/>
    </row>
    <row r="27" spans="1:3" x14ac:dyDescent="0.25">
      <c r="A27" s="19" t="s">
        <v>58</v>
      </c>
      <c r="B27" s="54"/>
      <c r="C27" s="54"/>
    </row>
    <row r="28" spans="1:3" x14ac:dyDescent="0.25">
      <c r="A28" s="69" t="s">
        <v>59</v>
      </c>
      <c r="B28" s="69"/>
      <c r="C28" s="69"/>
    </row>
    <row r="29" spans="1:3" x14ac:dyDescent="0.25">
      <c r="A29" s="79" t="s">
        <v>60</v>
      </c>
      <c r="B29" s="80"/>
      <c r="C29" s="11"/>
    </row>
    <row r="30" spans="1:3" x14ac:dyDescent="0.25">
      <c r="A30" s="79" t="s">
        <v>61</v>
      </c>
      <c r="B30" s="80"/>
      <c r="C30" s="11"/>
    </row>
    <row r="31" spans="1:3" x14ac:dyDescent="0.25">
      <c r="A31" s="79" t="s">
        <v>62</v>
      </c>
      <c r="B31" s="80"/>
      <c r="C31" s="12"/>
    </row>
    <row r="32" spans="1:3" x14ac:dyDescent="0.25">
      <c r="A32" s="79" t="s">
        <v>63</v>
      </c>
      <c r="B32" s="80"/>
      <c r="C32" s="11"/>
    </row>
    <row r="33" spans="1:3" x14ac:dyDescent="0.25">
      <c r="A33" s="79" t="s">
        <v>64</v>
      </c>
      <c r="B33" s="80"/>
      <c r="C33" s="11"/>
    </row>
    <row r="34" spans="1:3" x14ac:dyDescent="0.25">
      <c r="A34" s="79" t="s">
        <v>65</v>
      </c>
      <c r="B34" s="80"/>
      <c r="C34" s="13"/>
    </row>
    <row r="35" spans="1:3" x14ac:dyDescent="0.25">
      <c r="A35" s="70" t="s">
        <v>66</v>
      </c>
      <c r="B35" s="71"/>
      <c r="C35" s="14"/>
    </row>
    <row r="36" spans="1:3" x14ac:dyDescent="0.25">
      <c r="A36" s="70" t="s">
        <v>67</v>
      </c>
      <c r="B36" s="71"/>
      <c r="C36" s="15"/>
    </row>
    <row r="37" spans="1:3" x14ac:dyDescent="0.25">
      <c r="A37" s="72" t="s">
        <v>68</v>
      </c>
      <c r="B37" s="73"/>
      <c r="C37" s="15"/>
    </row>
    <row r="38" spans="1:3" x14ac:dyDescent="0.25">
      <c r="A38" s="74"/>
      <c r="B38" s="75"/>
      <c r="C38" s="15"/>
    </row>
    <row r="39" spans="1:3" x14ac:dyDescent="0.25">
      <c r="A39" s="76"/>
      <c r="B39" s="77"/>
      <c r="C39" s="15"/>
    </row>
    <row r="40" spans="1:3" x14ac:dyDescent="0.25">
      <c r="A40" s="78" t="s">
        <v>69</v>
      </c>
      <c r="B40" s="78"/>
      <c r="C40" s="78"/>
    </row>
    <row r="41" spans="1:3" x14ac:dyDescent="0.25">
      <c r="A41" s="17" t="s">
        <v>70</v>
      </c>
      <c r="B41" s="18"/>
      <c r="C41" s="15"/>
    </row>
    <row r="42" spans="1:3" x14ac:dyDescent="0.25">
      <c r="A42" s="70" t="s">
        <v>71</v>
      </c>
      <c r="B42" s="71"/>
      <c r="C42" s="15"/>
    </row>
    <row r="43" spans="1:3" x14ac:dyDescent="0.25">
      <c r="A43" s="70" t="s">
        <v>72</v>
      </c>
      <c r="B43" s="71"/>
      <c r="C43" s="15"/>
    </row>
    <row r="44" spans="1:3" x14ac:dyDescent="0.25">
      <c r="A44" s="17" t="s">
        <v>73</v>
      </c>
      <c r="B44" s="18"/>
      <c r="C44" s="15"/>
    </row>
    <row r="45" spans="1:3" x14ac:dyDescent="0.25">
      <c r="A45" s="17" t="s">
        <v>74</v>
      </c>
      <c r="B45" s="18"/>
      <c r="C45" s="15"/>
    </row>
    <row r="46" spans="1:3" x14ac:dyDescent="0.25">
      <c r="A46" s="70" t="s">
        <v>75</v>
      </c>
      <c r="B46" s="71"/>
      <c r="C46" s="15"/>
    </row>
    <row r="47" spans="1:3" x14ac:dyDescent="0.25">
      <c r="A47" s="17" t="s">
        <v>76</v>
      </c>
      <c r="B47" s="16"/>
      <c r="C47" s="15"/>
    </row>
    <row r="48" spans="1:3" x14ac:dyDescent="0.25">
      <c r="A48" s="70" t="s">
        <v>77</v>
      </c>
      <c r="B48" s="71"/>
      <c r="C48" s="15"/>
    </row>
    <row r="49" spans="1:3" x14ac:dyDescent="0.25">
      <c r="A49" s="70" t="s">
        <v>78</v>
      </c>
      <c r="B49" s="71"/>
      <c r="C49" s="15"/>
    </row>
    <row r="50" spans="1:3" x14ac:dyDescent="0.25">
      <c r="A50" s="70" t="s">
        <v>68</v>
      </c>
      <c r="B50" s="71"/>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Hoja2!$C$2:$C$4</xm:f>
          </x14:formula1>
          <xm:sqref>B17:C17</xm:sqref>
        </x14:dataValidation>
        <x14:dataValidation type="list" allowBlank="1" showInputMessage="1" showErrorMessage="1">
          <x14:formula1>
            <xm:f>Hoja2!$B$1:$B$2</xm:f>
          </x14:formula1>
          <xm:sqref>B27:C27 B15:C16 B22:C23 B25:C25</xm:sqref>
        </x14:dataValidation>
        <x14:dataValidation type="list" allowBlank="1" showInputMessage="1" showErrorMessage="1">
          <x14:formula1>
            <xm:f>Hoja2!$E$2:$E$8</xm:f>
          </x14:formula1>
          <xm:sqref>B24:C24</xm:sqref>
        </x14:dataValidation>
        <x14:dataValidation type="list" allowBlank="1" showInputMessage="1" showErrorMessage="1">
          <x14:formula1>
            <xm:f>Hoja2!$L$1:$L$13</xm:f>
          </x14:formula1>
          <xm:sqref>B10:C10</xm:sqref>
        </x14:dataValidation>
        <x14:dataValidation type="list" allowBlank="1" showInputMessage="1" showErrorMessage="1">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3" tint="-0.499984740745262"/>
  </sheetPr>
  <dimension ref="A1:I60"/>
  <sheetViews>
    <sheetView zoomScaleNormal="100" workbookViewId="0">
      <selection activeCell="B2" sqref="B2:C2"/>
    </sheetView>
  </sheetViews>
  <sheetFormatPr baseColWidth="10" defaultColWidth="0" defaultRowHeight="15" x14ac:dyDescent="0.25"/>
  <cols>
    <col min="1" max="1" width="70" customWidth="1"/>
    <col min="2" max="2" width="35.42578125" customWidth="1"/>
    <col min="3" max="3" width="164" customWidth="1"/>
    <col min="4" max="8" width="11.42578125" hidden="1" customWidth="1"/>
    <col min="9" max="9" width="12" hidden="1" customWidth="1"/>
    <col min="10" max="16384" width="11.42578125" hidden="1"/>
  </cols>
  <sheetData>
    <row r="1" spans="1:9" ht="26.25" x14ac:dyDescent="0.25">
      <c r="A1" s="66" t="s">
        <v>79</v>
      </c>
      <c r="B1" s="66"/>
      <c r="C1" s="66"/>
    </row>
    <row r="2" spans="1:9" ht="15" customHeight="1" x14ac:dyDescent="0.25">
      <c r="A2" s="35" t="s">
        <v>32</v>
      </c>
      <c r="B2" s="92" t="str">
        <f>'AUTOS NOTA 321'!B2:C2</f>
        <v>SINIESTRO  APL</v>
      </c>
      <c r="C2" s="93"/>
    </row>
    <row r="3" spans="1:9" x14ac:dyDescent="0.25">
      <c r="A3" s="36" t="s">
        <v>34</v>
      </c>
      <c r="B3" s="96" t="str">
        <f>'AUTOS  NOTA 322'!B2:C2</f>
        <v>760013103012-2024-00150-00</v>
      </c>
      <c r="C3" s="96"/>
    </row>
    <row r="4" spans="1:9" x14ac:dyDescent="0.25">
      <c r="A4" s="36" t="s">
        <v>35</v>
      </c>
      <c r="B4" s="96" t="str">
        <f>'AUTOS  NOTA 322'!B3:C3</f>
        <v>JUZGADO DOCE CIVIL DEL CIRCUITO DE CALI</v>
      </c>
      <c r="C4" s="96"/>
    </row>
    <row r="5" spans="1:9" x14ac:dyDescent="0.25">
      <c r="A5" s="36" t="s">
        <v>36</v>
      </c>
      <c r="B5" s="96" t="str">
        <f>'AUTOS  NOTA 322'!B4:C4</f>
        <v>1. Paula Andrea Escobar Gómez, C.C No. 66.922.948 (propietaria vehículo LEX 866)
2. Diego Tellez, C.C. No. 16.788.722 (en calidad de padre del menor infractor, JACOBO TELLEZ ESCOBAR, identificado con la T.I 1.014.861.930).
3. Allianz Seguros S.A., (aseguradora vehículo LEX 866)</v>
      </c>
      <c r="C5" s="96"/>
    </row>
    <row r="6" spans="1:9" ht="15" customHeight="1" x14ac:dyDescent="0.25">
      <c r="A6" s="36" t="s">
        <v>37</v>
      </c>
      <c r="B6" s="96" t="str">
        <f>'AUTOS  NOTA 322'!B5:C5</f>
        <v xml:space="preserve">1. Angélica Elsiña Lizaso Camacho, C.C No. 52.156.974 (madre de la víctima directa)
2. Ángel Chamuel Vega Lizaso (menor), NUIP. 1.091.208.120, (hijo de la víctima directa - fecha de nacimiento: 05 de enero del 2021)
3. Oscar Oswaldo Vega Argoti, C.C No. 80.113.123 (padre de la víctima directa)
4. Miguel Ángel Vega Lizaso (menor), T.I No. 1.025.537.360, (hermano de la víctima directa)
5. Oscar Uriel Vega Lizaso (menor), T.I No. 1.013.137.496 (hermano de la víctima directa)
6. Oscar Zadkiel Vega Lizaso (menor), T.I No. 1.032.678.966, (hermano de la víctima directa)
7. María Angélica Vega Lizaso (menor), T.I No. 1.014.874.052, (hermana de la víctima directa)
8. Ángela María Vega Lizaso, C.C No. 1.000.809.335, (hermana de la víctima directa)
</v>
      </c>
      <c r="C6" s="96"/>
    </row>
    <row r="7" spans="1:9" x14ac:dyDescent="0.25">
      <c r="A7" s="36" t="s">
        <v>38</v>
      </c>
      <c r="B7" s="96" t="str">
        <f>'AUTOS  NOTA 322'!B6:C6</f>
        <v>LLAMADA EN GARANTIA</v>
      </c>
      <c r="C7" s="96"/>
    </row>
    <row r="8" spans="1:9" x14ac:dyDescent="0.25">
      <c r="A8" s="38" t="s">
        <v>39</v>
      </c>
      <c r="B8" s="96" t="str">
        <f>'AUTOS  NOTA 322'!B7:C8</f>
        <v xml:space="preserve">LUZ ÁNGELA VEGA LIZASO </v>
      </c>
      <c r="C8" s="96"/>
    </row>
    <row r="9" spans="1:9" x14ac:dyDescent="0.25">
      <c r="A9" s="36" t="s">
        <v>80</v>
      </c>
      <c r="B9" s="90">
        <f>SUM(C11,C12,C14,C15,C17)</f>
        <v>0</v>
      </c>
      <c r="C9" s="91"/>
    </row>
    <row r="10" spans="1:9" x14ac:dyDescent="0.25">
      <c r="A10" s="97" t="s">
        <v>81</v>
      </c>
      <c r="B10" s="94" t="s">
        <v>82</v>
      </c>
      <c r="C10" s="95"/>
    </row>
    <row r="11" spans="1:9" x14ac:dyDescent="0.25">
      <c r="A11" s="97"/>
      <c r="B11" s="37" t="s">
        <v>83</v>
      </c>
      <c r="C11" s="32"/>
    </row>
    <row r="12" spans="1:9" x14ac:dyDescent="0.25">
      <c r="A12" s="97"/>
      <c r="B12" s="37" t="s">
        <v>84</v>
      </c>
      <c r="C12" s="32"/>
    </row>
    <row r="13" spans="1:9" x14ac:dyDescent="0.25">
      <c r="A13" s="97"/>
      <c r="B13" s="94"/>
      <c r="C13" s="95"/>
    </row>
    <row r="14" spans="1:9" x14ac:dyDescent="0.25">
      <c r="A14" s="97"/>
      <c r="B14" s="37" t="s">
        <v>85</v>
      </c>
      <c r="C14" s="40"/>
    </row>
    <row r="15" spans="1:9" x14ac:dyDescent="0.25">
      <c r="A15" s="97"/>
      <c r="B15" s="37" t="s">
        <v>86</v>
      </c>
      <c r="C15" s="40"/>
      <c r="E15" t="s">
        <v>87</v>
      </c>
      <c r="F15" s="22">
        <v>0.7</v>
      </c>
    </row>
    <row r="16" spans="1:9" x14ac:dyDescent="0.25">
      <c r="A16" s="97"/>
      <c r="B16" s="94" t="s">
        <v>88</v>
      </c>
      <c r="C16" s="95"/>
      <c r="E16" t="s">
        <v>89</v>
      </c>
      <c r="F16" s="23">
        <v>0.3</v>
      </c>
      <c r="I16" s="25"/>
    </row>
    <row r="17" spans="1:9" x14ac:dyDescent="0.25">
      <c r="A17" s="97"/>
      <c r="B17" s="37"/>
      <c r="C17" s="41"/>
      <c r="F17" s="26"/>
      <c r="I17" s="25"/>
    </row>
    <row r="18" spans="1:9" ht="23.25" customHeight="1" x14ac:dyDescent="0.25">
      <c r="A18" s="39" t="s">
        <v>90</v>
      </c>
      <c r="B18" s="92" t="s">
        <v>87</v>
      </c>
      <c r="C18" s="93"/>
    </row>
    <row r="19" spans="1:9" ht="30" x14ac:dyDescent="0.25">
      <c r="A19" s="36" t="s">
        <v>91</v>
      </c>
      <c r="B19" s="104"/>
      <c r="C19" s="105"/>
    </row>
    <row r="20" spans="1:9" ht="15" customHeight="1" x14ac:dyDescent="0.25">
      <c r="A20" s="21" t="s">
        <v>92</v>
      </c>
      <c r="B20" s="101">
        <f>((C22+C23+C25+C26+C30+C28+C32+C34+C29+C33)-C37-C38)*C36*C39</f>
        <v>0</v>
      </c>
      <c r="C20" s="101"/>
    </row>
    <row r="21" spans="1:9" x14ac:dyDescent="0.25">
      <c r="A21" s="7" t="s">
        <v>93</v>
      </c>
      <c r="B21" s="106" t="s">
        <v>82</v>
      </c>
      <c r="C21" s="107"/>
    </row>
    <row r="22" spans="1:9" x14ac:dyDescent="0.25">
      <c r="A22" s="109"/>
      <c r="B22" s="37" t="s">
        <v>83</v>
      </c>
      <c r="C22" s="32"/>
    </row>
    <row r="23" spans="1:9" x14ac:dyDescent="0.25">
      <c r="A23" s="110"/>
      <c r="B23" s="37" t="s">
        <v>84</v>
      </c>
      <c r="C23" s="32">
        <v>0</v>
      </c>
    </row>
    <row r="24" spans="1:9" x14ac:dyDescent="0.25">
      <c r="A24" s="110"/>
      <c r="B24" s="94" t="s">
        <v>94</v>
      </c>
      <c r="C24" s="95"/>
    </row>
    <row r="25" spans="1:9" x14ac:dyDescent="0.25">
      <c r="A25" s="110"/>
      <c r="B25" s="37" t="s">
        <v>85</v>
      </c>
      <c r="C25" s="32">
        <v>0</v>
      </c>
    </row>
    <row r="26" spans="1:9" ht="29.1" customHeight="1" x14ac:dyDescent="0.25">
      <c r="A26" s="110"/>
      <c r="B26" s="37" t="s">
        <v>95</v>
      </c>
      <c r="C26" s="32">
        <v>0</v>
      </c>
    </row>
    <row r="27" spans="1:9" x14ac:dyDescent="0.25">
      <c r="A27" s="110"/>
      <c r="B27" s="94" t="s">
        <v>96</v>
      </c>
      <c r="C27" s="95"/>
    </row>
    <row r="28" spans="1:9" x14ac:dyDescent="0.25">
      <c r="A28" s="110"/>
      <c r="B28" s="37" t="s">
        <v>97</v>
      </c>
      <c r="C28" s="32">
        <v>0</v>
      </c>
    </row>
    <row r="29" spans="1:9" x14ac:dyDescent="0.25">
      <c r="A29" s="110"/>
      <c r="B29" s="37" t="s">
        <v>83</v>
      </c>
      <c r="C29" s="32"/>
    </row>
    <row r="30" spans="1:9" x14ac:dyDescent="0.25">
      <c r="A30" s="110"/>
      <c r="B30" s="37" t="s">
        <v>84</v>
      </c>
      <c r="C30" s="32">
        <v>0</v>
      </c>
    </row>
    <row r="31" spans="1:9" x14ac:dyDescent="0.25">
      <c r="A31" s="110"/>
      <c r="B31" s="94" t="s">
        <v>98</v>
      </c>
      <c r="C31" s="95"/>
    </row>
    <row r="32" spans="1:9" x14ac:dyDescent="0.25">
      <c r="A32" s="110"/>
      <c r="B32" s="37"/>
      <c r="C32" s="32"/>
    </row>
    <row r="33" spans="1:3" x14ac:dyDescent="0.25">
      <c r="A33" s="110"/>
      <c r="B33" s="37" t="s">
        <v>83</v>
      </c>
      <c r="C33" s="32">
        <v>0</v>
      </c>
    </row>
    <row r="34" spans="1:3" x14ac:dyDescent="0.25">
      <c r="A34" s="110"/>
      <c r="B34" s="37" t="s">
        <v>84</v>
      </c>
      <c r="C34" s="32">
        <v>0</v>
      </c>
    </row>
    <row r="35" spans="1:3" x14ac:dyDescent="0.25">
      <c r="A35" s="110"/>
      <c r="B35" s="94" t="s">
        <v>99</v>
      </c>
      <c r="C35" s="95"/>
    </row>
    <row r="36" spans="1:3" x14ac:dyDescent="0.25">
      <c r="A36" s="110"/>
      <c r="B36" s="37" t="s">
        <v>100</v>
      </c>
      <c r="C36" s="33">
        <v>1</v>
      </c>
    </row>
    <row r="37" spans="1:3" x14ac:dyDescent="0.25">
      <c r="A37" s="110"/>
      <c r="B37" s="37" t="s">
        <v>44</v>
      </c>
      <c r="C37" s="34">
        <v>0</v>
      </c>
    </row>
    <row r="38" spans="1:3" x14ac:dyDescent="0.25">
      <c r="A38" s="110"/>
      <c r="B38" s="37" t="s">
        <v>101</v>
      </c>
      <c r="C38" s="34"/>
    </row>
    <row r="39" spans="1:3" x14ac:dyDescent="0.25">
      <c r="A39" s="110"/>
      <c r="B39" s="37" t="s">
        <v>102</v>
      </c>
      <c r="C39" s="33">
        <v>1</v>
      </c>
    </row>
    <row r="40" spans="1:3" x14ac:dyDescent="0.25">
      <c r="A40" s="24" t="s">
        <v>103</v>
      </c>
      <c r="B40" s="101">
        <f>IFERROR(B20*(VLOOKUP(B18,E15:F17,2,0)),16666)</f>
        <v>0</v>
      </c>
      <c r="C40" s="101"/>
    </row>
    <row r="41" spans="1:3" ht="93" customHeight="1" x14ac:dyDescent="0.25">
      <c r="A41" s="36" t="s">
        <v>104</v>
      </c>
      <c r="B41" s="102"/>
      <c r="C41" s="103"/>
    </row>
    <row r="42" spans="1:3" ht="211.5" customHeight="1" x14ac:dyDescent="0.25">
      <c r="A42" s="36" t="s">
        <v>105</v>
      </c>
      <c r="B42" s="99"/>
      <c r="C42" s="100"/>
    </row>
    <row r="43" spans="1:3" ht="26.1" customHeight="1" x14ac:dyDescent="0.25">
      <c r="A43" s="108" t="s">
        <v>106</v>
      </c>
      <c r="B43" s="108"/>
      <c r="C43" s="108"/>
    </row>
    <row r="44" spans="1:3" x14ac:dyDescent="0.25">
      <c r="A44" s="42" t="s">
        <v>107</v>
      </c>
      <c r="B44" s="98"/>
      <c r="C44" s="98"/>
    </row>
    <row r="45" spans="1:3" ht="78.75" customHeight="1" x14ac:dyDescent="0.25">
      <c r="A45" s="42" t="s">
        <v>108</v>
      </c>
      <c r="B45" s="98"/>
      <c r="C45" s="98"/>
    </row>
    <row r="48" spans="1:3" ht="26.25" x14ac:dyDescent="0.25">
      <c r="A48" s="88" t="s">
        <v>109</v>
      </c>
      <c r="B48" s="88"/>
      <c r="C48" s="88"/>
    </row>
    <row r="49" spans="1:3" x14ac:dyDescent="0.25">
      <c r="A49" s="89" t="s">
        <v>110</v>
      </c>
      <c r="B49" s="89"/>
      <c r="C49" s="89"/>
    </row>
    <row r="50" spans="1:3" x14ac:dyDescent="0.25">
      <c r="A50" s="44" t="s">
        <v>111</v>
      </c>
      <c r="B50" s="44" t="s">
        <v>112</v>
      </c>
      <c r="C50" s="45" t="s">
        <v>113</v>
      </c>
    </row>
    <row r="51" spans="1:3" ht="27" x14ac:dyDescent="0.25">
      <c r="A51" s="46" t="s">
        <v>114</v>
      </c>
      <c r="B51" s="47" t="s">
        <v>115</v>
      </c>
      <c r="C51" s="46" t="s">
        <v>116</v>
      </c>
    </row>
    <row r="52" spans="1:3" ht="40.5" x14ac:dyDescent="0.25">
      <c r="A52" s="46" t="s">
        <v>117</v>
      </c>
      <c r="B52" s="47" t="s">
        <v>115</v>
      </c>
      <c r="C52" s="46" t="s">
        <v>118</v>
      </c>
    </row>
    <row r="53" spans="1:3" ht="27" x14ac:dyDescent="0.25">
      <c r="A53" s="46" t="s">
        <v>119</v>
      </c>
      <c r="B53" s="47" t="s">
        <v>115</v>
      </c>
      <c r="C53" s="46" t="s">
        <v>120</v>
      </c>
    </row>
    <row r="54" spans="1:3" x14ac:dyDescent="0.25">
      <c r="A54" s="46" t="s">
        <v>121</v>
      </c>
      <c r="B54" s="47" t="s">
        <v>115</v>
      </c>
      <c r="C54" s="46" t="s">
        <v>122</v>
      </c>
    </row>
    <row r="55" spans="1:3" x14ac:dyDescent="0.25">
      <c r="A55" s="46" t="s">
        <v>123</v>
      </c>
      <c r="B55" s="47" t="s">
        <v>115</v>
      </c>
      <c r="C55" s="48"/>
    </row>
    <row r="56" spans="1:3" x14ac:dyDescent="0.25">
      <c r="A56" s="46" t="s">
        <v>124</v>
      </c>
      <c r="B56" s="47" t="s">
        <v>115</v>
      </c>
      <c r="C56" s="46" t="s">
        <v>125</v>
      </c>
    </row>
    <row r="57" spans="1:3" ht="27" x14ac:dyDescent="0.25">
      <c r="A57" s="46" t="s">
        <v>126</v>
      </c>
      <c r="B57" s="47" t="s">
        <v>115</v>
      </c>
      <c r="C57" s="46" t="s">
        <v>127</v>
      </c>
    </row>
    <row r="58" spans="1:3" x14ac:dyDescent="0.25">
      <c r="A58" s="46" t="s">
        <v>128</v>
      </c>
      <c r="B58" s="47" t="s">
        <v>115</v>
      </c>
      <c r="C58" s="48" t="s">
        <v>129</v>
      </c>
    </row>
    <row r="59" spans="1:3" ht="27" x14ac:dyDescent="0.25">
      <c r="A59" s="46" t="s">
        <v>130</v>
      </c>
      <c r="B59" s="47" t="s">
        <v>115</v>
      </c>
      <c r="C59" s="48" t="s">
        <v>131</v>
      </c>
    </row>
    <row r="60" spans="1:3" ht="27" x14ac:dyDescent="0.25">
      <c r="A60" s="46" t="s">
        <v>132</v>
      </c>
      <c r="B60" s="47" t="s">
        <v>115</v>
      </c>
      <c r="C60" s="48" t="s">
        <v>133</v>
      </c>
    </row>
  </sheetData>
  <sheetProtection selectLockedCells="1"/>
  <mergeCells count="30">
    <mergeCell ref="B45:C45"/>
    <mergeCell ref="B42:C42"/>
    <mergeCell ref="B18:C18"/>
    <mergeCell ref="B20:C20"/>
    <mergeCell ref="B41:C41"/>
    <mergeCell ref="B31:C31"/>
    <mergeCell ref="B35:C35"/>
    <mergeCell ref="B40:C40"/>
    <mergeCell ref="B27:C27"/>
    <mergeCell ref="B19:C19"/>
    <mergeCell ref="B21:C21"/>
    <mergeCell ref="B24:C24"/>
    <mergeCell ref="A43:C43"/>
    <mergeCell ref="A22:A39"/>
    <mergeCell ref="A48:C48"/>
    <mergeCell ref="A49:C49"/>
    <mergeCell ref="B9:C9"/>
    <mergeCell ref="A1:C1"/>
    <mergeCell ref="B2:C2"/>
    <mergeCell ref="B16:C16"/>
    <mergeCell ref="B3:C3"/>
    <mergeCell ref="B4:C4"/>
    <mergeCell ref="B5:C5"/>
    <mergeCell ref="B6:C6"/>
    <mergeCell ref="B7:C7"/>
    <mergeCell ref="B8:C8"/>
    <mergeCell ref="B10:C10"/>
    <mergeCell ref="B13:C13"/>
    <mergeCell ref="A10:A17"/>
    <mergeCell ref="B44:C4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Hoja2!$F$1:$F$3</xm:f>
          </x14:formula1>
          <xm:sqref>B18 B44:C44</xm:sqref>
        </x14:dataValidation>
        <x14:dataValidation type="list" allowBlank="1" showInputMessage="1" showErrorMessage="1">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3" tint="-0.499984740745262"/>
  </sheetPr>
  <dimension ref="A1:C17"/>
  <sheetViews>
    <sheetView workbookViewId="0">
      <selection activeCell="B9" sqref="B9:C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26.25" x14ac:dyDescent="0.25">
      <c r="A1" s="66" t="s">
        <v>134</v>
      </c>
      <c r="B1" s="66"/>
      <c r="C1" s="66"/>
    </row>
    <row r="2" spans="1:3" x14ac:dyDescent="0.25">
      <c r="A2" s="20" t="s">
        <v>32</v>
      </c>
      <c r="B2" s="86" t="str">
        <f>'AUTOS NOTA 324-478'!B2:C2</f>
        <v>SINIESTRO  APL</v>
      </c>
      <c r="C2" s="87"/>
    </row>
    <row r="3" spans="1:3" x14ac:dyDescent="0.25">
      <c r="A3" s="5" t="s">
        <v>34</v>
      </c>
      <c r="B3" s="54" t="str">
        <f>'AUTOS  NOTA 322'!B2:C2</f>
        <v>760013103012-2024-00150-00</v>
      </c>
      <c r="C3" s="54"/>
    </row>
    <row r="4" spans="1:3" x14ac:dyDescent="0.25">
      <c r="A4" s="5" t="s">
        <v>35</v>
      </c>
      <c r="B4" s="54" t="str">
        <f>'AUTOS  NOTA 322'!B3:C3</f>
        <v>JUZGADO DOCE CIVIL DEL CIRCUITO DE CALI</v>
      </c>
      <c r="C4" s="54"/>
    </row>
    <row r="5" spans="1:3" x14ac:dyDescent="0.25">
      <c r="A5" s="5" t="s">
        <v>36</v>
      </c>
      <c r="B5" s="54" t="str">
        <f>'AUTOS  NOTA 322'!B4:C4</f>
        <v>1. Paula Andrea Escobar Gómez, C.C No. 66.922.948 (propietaria vehículo LEX 866)
2. Diego Tellez, C.C. No. 16.788.722 (en calidad de padre del menor infractor, JACOBO TELLEZ ESCOBAR, identificado con la T.I 1.014.861.930).
3. Allianz Seguros S.A., (aseguradora vehículo LEX 866)</v>
      </c>
      <c r="C5" s="54"/>
    </row>
    <row r="6" spans="1:3" ht="15" customHeight="1" x14ac:dyDescent="0.25">
      <c r="A6" s="5" t="s">
        <v>37</v>
      </c>
      <c r="B6" s="54" t="str">
        <f>'AUTOS  NOTA 322'!B5:C5</f>
        <v xml:space="preserve">1. Angélica Elsiña Lizaso Camacho, C.C No. 52.156.974 (madre de la víctima directa)
2. Ángel Chamuel Vega Lizaso (menor), NUIP. 1.091.208.120, (hijo de la víctima directa - fecha de nacimiento: 05 de enero del 2021)
3. Oscar Oswaldo Vega Argoti, C.C No. 80.113.123 (padre de la víctima directa)
4. Miguel Ángel Vega Lizaso (menor), T.I No. 1.025.537.360, (hermano de la víctima directa)
5. Oscar Uriel Vega Lizaso (menor), T.I No. 1.013.137.496 (hermano de la víctima directa)
6. Oscar Zadkiel Vega Lizaso (menor), T.I No. 1.032.678.966, (hermano de la víctima directa)
7. María Angélica Vega Lizaso (menor), T.I No. 1.014.874.052, (hermana de la víctima directa)
8. Ángela María Vega Lizaso, C.C No. 1.000.809.335, (hermana de la víctima directa)
</v>
      </c>
      <c r="C6" s="54"/>
    </row>
    <row r="7" spans="1:3" ht="15" customHeight="1" x14ac:dyDescent="0.25">
      <c r="A7" s="5" t="s">
        <v>38</v>
      </c>
      <c r="B7" s="54" t="str">
        <f>'AUTOS  NOTA 322'!B6:C6</f>
        <v>LLAMADA EN GARANTIA</v>
      </c>
      <c r="C7" s="54"/>
    </row>
    <row r="8" spans="1:3" ht="15" customHeight="1" x14ac:dyDescent="0.25">
      <c r="A8" s="31" t="s">
        <v>39</v>
      </c>
      <c r="B8" s="54" t="str">
        <f>'AUTOS  NOTA 322'!B7:C8</f>
        <v xml:space="preserve">LUZ ÁNGELA VEGA LIZASO </v>
      </c>
      <c r="C8" s="54"/>
    </row>
    <row r="9" spans="1:3" ht="18.95" customHeight="1" x14ac:dyDescent="0.25">
      <c r="A9" s="5" t="s">
        <v>135</v>
      </c>
      <c r="B9" s="54" t="s">
        <v>87</v>
      </c>
      <c r="C9" s="54"/>
    </row>
    <row r="10" spans="1:3" x14ac:dyDescent="0.25">
      <c r="A10" s="7" t="s">
        <v>93</v>
      </c>
      <c r="B10" s="113">
        <f>'AUTOS NOTA 324-478'!B20:C20</f>
        <v>0</v>
      </c>
      <c r="C10" s="113"/>
    </row>
    <row r="11" spans="1:3" x14ac:dyDescent="0.25">
      <c r="A11" s="7" t="s">
        <v>136</v>
      </c>
      <c r="B11" s="114">
        <f>'AUTOS NOTA 324-478'!B40:C40</f>
        <v>0</v>
      </c>
      <c r="C11" s="54"/>
    </row>
    <row r="12" spans="1:3" ht="30" x14ac:dyDescent="0.25">
      <c r="A12" s="7" t="s">
        <v>137</v>
      </c>
      <c r="B12" s="111"/>
      <c r="C12" s="112"/>
    </row>
    <row r="13" spans="1:3" ht="45" x14ac:dyDescent="0.25">
      <c r="A13" s="5" t="s">
        <v>138</v>
      </c>
      <c r="B13" s="54"/>
      <c r="C13" s="54"/>
    </row>
    <row r="14" spans="1:3" ht="45" x14ac:dyDescent="0.25">
      <c r="A14" s="5" t="s">
        <v>139</v>
      </c>
      <c r="B14" s="54"/>
      <c r="C14" s="54"/>
    </row>
    <row r="15" spans="1:3" x14ac:dyDescent="0.25">
      <c r="A15" s="5" t="s">
        <v>140</v>
      </c>
      <c r="B15" s="6"/>
      <c r="C15" s="6"/>
    </row>
    <row r="16" spans="1:3" x14ac:dyDescent="0.25">
      <c r="A16" s="7" t="s">
        <v>141</v>
      </c>
      <c r="B16" s="54"/>
      <c r="C16" s="54"/>
    </row>
    <row r="17" spans="1:3" x14ac:dyDescent="0.25">
      <c r="A17" s="6" t="s">
        <v>142</v>
      </c>
      <c r="B17" s="112"/>
      <c r="C17" s="112"/>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Hoja2!$B$1:$B$2</xm:f>
          </x14:formula1>
          <xm:sqref>B13:C13 B15 B16:C16</xm:sqref>
        </x14:dataValidation>
        <x14:dataValidation type="list" allowBlank="1" showInputMessage="1" showErrorMessage="1">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H25"/>
  <sheetViews>
    <sheetView workbookViewId="0">
      <selection activeCell="B9" sqref="B9:C9"/>
    </sheetView>
  </sheetViews>
  <sheetFormatPr baseColWidth="10" defaultColWidth="0" defaultRowHeight="15" x14ac:dyDescent="0.25"/>
  <cols>
    <col min="1" max="1" width="54.42578125" customWidth="1"/>
    <col min="2" max="2" width="23.42578125" customWidth="1"/>
    <col min="3" max="3" width="98.85546875" customWidth="1"/>
    <col min="4" max="8" width="0" hidden="1" customWidth="1"/>
    <col min="9" max="16384" width="11.42578125" hidden="1"/>
  </cols>
  <sheetData>
    <row r="1" spans="1:3" ht="26.25" x14ac:dyDescent="0.25">
      <c r="A1" s="66" t="s">
        <v>143</v>
      </c>
      <c r="B1" s="66"/>
      <c r="C1" s="66"/>
    </row>
    <row r="2" spans="1:3" x14ac:dyDescent="0.25">
      <c r="A2" s="43" t="s">
        <v>32</v>
      </c>
      <c r="B2" s="86" t="str">
        <f>'AUTOS NOTA 321'!B2:C2</f>
        <v>SINIESTRO  APL</v>
      </c>
      <c r="C2" s="87"/>
    </row>
    <row r="3" spans="1:3" x14ac:dyDescent="0.25">
      <c r="A3" s="5" t="s">
        <v>34</v>
      </c>
      <c r="B3" s="54" t="str">
        <f>'AUTOS  NOTA 322'!B2:C2</f>
        <v>760013103012-2024-00150-00</v>
      </c>
      <c r="C3" s="54"/>
    </row>
    <row r="4" spans="1:3" x14ac:dyDescent="0.25">
      <c r="A4" s="5" t="s">
        <v>35</v>
      </c>
      <c r="B4" s="54" t="str">
        <f>'AUTOS  NOTA 322'!B3:C3</f>
        <v>JUZGADO DOCE CIVIL DEL CIRCUITO DE CALI</v>
      </c>
      <c r="C4" s="54"/>
    </row>
    <row r="5" spans="1:3" x14ac:dyDescent="0.25">
      <c r="A5" s="5" t="s">
        <v>36</v>
      </c>
      <c r="B5" s="54" t="str">
        <f>'AUTOS  NOTA 322'!B4:C4</f>
        <v>1. Paula Andrea Escobar Gómez, C.C No. 66.922.948 (propietaria vehículo LEX 866)
2. Diego Tellez, C.C. No. 16.788.722 (en calidad de padre del menor infractor, JACOBO TELLEZ ESCOBAR, identificado con la T.I 1.014.861.930).
3. Allianz Seguros S.A., (aseguradora vehículo LEX 866)</v>
      </c>
      <c r="C5" s="54"/>
    </row>
    <row r="6" spans="1:3" x14ac:dyDescent="0.25">
      <c r="A6" s="5" t="s">
        <v>37</v>
      </c>
      <c r="B6" s="54" t="str">
        <f>'AUTOS  NOTA 322'!B5:C5</f>
        <v xml:space="preserve">1. Angélica Elsiña Lizaso Camacho, C.C No. 52.156.974 (madre de la víctima directa)
2. Ángel Chamuel Vega Lizaso (menor), NUIP. 1.091.208.120, (hijo de la víctima directa - fecha de nacimiento: 05 de enero del 2021)
3. Oscar Oswaldo Vega Argoti, C.C No. 80.113.123 (padre de la víctima directa)
4. Miguel Ángel Vega Lizaso (menor), T.I No. 1.025.537.360, (hermano de la víctima directa)
5. Oscar Uriel Vega Lizaso (menor), T.I No. 1.013.137.496 (hermano de la víctima directa)
6. Oscar Zadkiel Vega Lizaso (menor), T.I No. 1.032.678.966, (hermano de la víctima directa)
7. María Angélica Vega Lizaso (menor), T.I No. 1.014.874.052, (hermana de la víctima directa)
8. Ángela María Vega Lizaso, C.C No. 1.000.809.335, (hermana de la víctima directa)
</v>
      </c>
      <c r="C6" s="54"/>
    </row>
    <row r="7" spans="1:3" x14ac:dyDescent="0.25">
      <c r="A7" s="5" t="s">
        <v>38</v>
      </c>
      <c r="B7" s="54" t="str">
        <f>'AUTOS  NOTA 322'!B6:C6</f>
        <v>LLAMADA EN GARANTIA</v>
      </c>
      <c r="C7" s="54"/>
    </row>
    <row r="8" spans="1:3" x14ac:dyDescent="0.25">
      <c r="A8" s="5" t="s">
        <v>135</v>
      </c>
      <c r="B8" s="54" t="str">
        <f>'AUTOS NOTA 325'!B9:C9</f>
        <v>PROBABLE</v>
      </c>
      <c r="C8" s="54"/>
    </row>
    <row r="9" spans="1:3" x14ac:dyDescent="0.25">
      <c r="A9" s="7" t="s">
        <v>93</v>
      </c>
      <c r="B9" s="113">
        <f>'AUTOS NOTA 324-478'!B20:C20</f>
        <v>0</v>
      </c>
      <c r="C9" s="113"/>
    </row>
    <row r="10" spans="1:3" x14ac:dyDescent="0.25">
      <c r="A10" s="5" t="s">
        <v>144</v>
      </c>
      <c r="B10" s="116">
        <v>0</v>
      </c>
      <c r="C10" s="116"/>
    </row>
    <row r="11" spans="1:3" x14ac:dyDescent="0.25">
      <c r="A11" s="5" t="s">
        <v>145</v>
      </c>
      <c r="B11" s="54"/>
      <c r="C11" s="54"/>
    </row>
    <row r="12" spans="1:3" x14ac:dyDescent="0.25">
      <c r="A12" s="5" t="s">
        <v>146</v>
      </c>
      <c r="B12" s="54"/>
      <c r="C12" s="54"/>
    </row>
    <row r="13" spans="1:3" x14ac:dyDescent="0.25">
      <c r="A13" s="5" t="s">
        <v>147</v>
      </c>
      <c r="B13" s="115"/>
      <c r="C13" s="115"/>
    </row>
    <row r="14" spans="1:3" x14ac:dyDescent="0.25">
      <c r="A14" s="5" t="s">
        <v>148</v>
      </c>
      <c r="B14" s="54"/>
      <c r="C14" s="54"/>
    </row>
    <row r="20" spans="4:8" x14ac:dyDescent="0.25">
      <c r="D20" t="str">
        <f t="shared" ref="D20:H23" si="0">UPPER(D18)</f>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 t="shared" si="0"/>
        <v/>
      </c>
      <c r="E22" t="str">
        <f t="shared" si="0"/>
        <v/>
      </c>
      <c r="F22" t="str">
        <f t="shared" si="0"/>
        <v/>
      </c>
      <c r="G22" t="str">
        <f t="shared" si="0"/>
        <v/>
      </c>
      <c r="H22" t="str">
        <f t="shared" si="0"/>
        <v/>
      </c>
    </row>
    <row r="23" spans="4:8" x14ac:dyDescent="0.25">
      <c r="D23" t="str">
        <f>UPPER(D21)</f>
        <v/>
      </c>
      <c r="E23" t="str">
        <f t="shared" si="0"/>
        <v/>
      </c>
      <c r="F23" t="str">
        <f t="shared" si="0"/>
        <v/>
      </c>
      <c r="G23" t="str">
        <f t="shared" si="0"/>
        <v/>
      </c>
      <c r="H23" t="str">
        <f t="shared" si="0"/>
        <v/>
      </c>
    </row>
    <row r="24" spans="4:8" x14ac:dyDescent="0.25">
      <c r="D24" t="str">
        <f t="shared" ref="D24:H25" si="1">UPPER(D22)</f>
        <v/>
      </c>
      <c r="E24" t="str">
        <f t="shared" si="1"/>
        <v/>
      </c>
      <c r="F24" t="str">
        <f t="shared" si="1"/>
        <v/>
      </c>
      <c r="G24" t="str">
        <f t="shared" si="1"/>
        <v/>
      </c>
      <c r="H24" t="str">
        <f t="shared" si="1"/>
        <v/>
      </c>
    </row>
    <row r="25" spans="4:8" x14ac:dyDescent="0.25">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F34"/>
  <sheetViews>
    <sheetView zoomScaleNormal="100" workbookViewId="0">
      <selection activeCell="A15" sqref="A15"/>
    </sheetView>
  </sheetViews>
  <sheetFormatPr baseColWidth="10" defaultColWidth="0" defaultRowHeight="15" x14ac:dyDescent="0.25"/>
  <cols>
    <col min="1" max="1" width="72.85546875" customWidth="1"/>
    <col min="2" max="2" width="39.85546875" customWidth="1"/>
    <col min="3" max="3" width="96.28515625" customWidth="1"/>
    <col min="4" max="16384" width="11.42578125" hidden="1"/>
  </cols>
  <sheetData>
    <row r="1" spans="1:6" ht="26.25" x14ac:dyDescent="0.25">
      <c r="A1" s="66" t="s">
        <v>149</v>
      </c>
      <c r="B1" s="66"/>
      <c r="C1" s="66"/>
    </row>
    <row r="2" spans="1:6" x14ac:dyDescent="0.25">
      <c r="A2" s="20" t="s">
        <v>32</v>
      </c>
      <c r="B2" s="86" t="str">
        <f>'AUTOS NOTA 321'!B2:C2</f>
        <v>SINIESTRO  APL</v>
      </c>
      <c r="C2" s="87"/>
    </row>
    <row r="3" spans="1:6" x14ac:dyDescent="0.25">
      <c r="A3" s="5" t="s">
        <v>34</v>
      </c>
      <c r="B3" s="54" t="str">
        <f>'AUTOS  NOTA 322'!B2:C2</f>
        <v>760013103012-2024-00150-00</v>
      </c>
      <c r="C3" s="54"/>
    </row>
    <row r="4" spans="1:6" x14ac:dyDescent="0.25">
      <c r="A4" s="5" t="s">
        <v>35</v>
      </c>
      <c r="B4" s="54" t="str">
        <f>'AUTOS  NOTA 322'!B3:C3</f>
        <v>JUZGADO DOCE CIVIL DEL CIRCUITO DE CALI</v>
      </c>
      <c r="C4" s="54"/>
    </row>
    <row r="5" spans="1:6" x14ac:dyDescent="0.25">
      <c r="A5" s="5" t="s">
        <v>36</v>
      </c>
      <c r="B5" s="54" t="str">
        <f>'AUTOS  NOTA 322'!B4:C4</f>
        <v>1. Paula Andrea Escobar Gómez, C.C No. 66.922.948 (propietaria vehículo LEX 866)
2. Diego Tellez, C.C. No. 16.788.722 (en calidad de padre del menor infractor, JACOBO TELLEZ ESCOBAR, identificado con la T.I 1.014.861.930).
3. Allianz Seguros S.A., (aseguradora vehículo LEX 866)</v>
      </c>
      <c r="C5" s="54"/>
    </row>
    <row r="6" spans="1:6" x14ac:dyDescent="0.25">
      <c r="A6" s="5" t="s">
        <v>37</v>
      </c>
      <c r="B6" s="54" t="str">
        <f>'AUTOS  NOTA 322'!B5:C5</f>
        <v xml:space="preserve">1. Angélica Elsiña Lizaso Camacho, C.C No. 52.156.974 (madre de la víctima directa)
2. Ángel Chamuel Vega Lizaso (menor), NUIP. 1.091.208.120, (hijo de la víctima directa - fecha de nacimiento: 05 de enero del 2021)
3. Oscar Oswaldo Vega Argoti, C.C No. 80.113.123 (padre de la víctima directa)
4. Miguel Ángel Vega Lizaso (menor), T.I No. 1.025.537.360, (hermano de la víctima directa)
5. Oscar Uriel Vega Lizaso (menor), T.I No. 1.013.137.496 (hermano de la víctima directa)
6. Oscar Zadkiel Vega Lizaso (menor), T.I No. 1.032.678.966, (hermano de la víctima directa)
7. María Angélica Vega Lizaso (menor), T.I No. 1.014.874.052, (hermana de la víctima directa)
8. Ángela María Vega Lizaso, C.C No. 1.000.809.335, (hermana de la víctima directa)
</v>
      </c>
      <c r="C6" s="54"/>
    </row>
    <row r="7" spans="1:6" x14ac:dyDescent="0.25">
      <c r="A7" s="5" t="s">
        <v>38</v>
      </c>
      <c r="B7" s="54" t="str">
        <f>'AUTOS  NOTA 322'!B6:C6</f>
        <v>LLAMADA EN GARANTIA</v>
      </c>
      <c r="C7" s="54"/>
    </row>
    <row r="8" spans="1:6" x14ac:dyDescent="0.25">
      <c r="A8" s="5" t="s">
        <v>150</v>
      </c>
      <c r="B8" s="54" t="str">
        <f>'AUTOS NOTA 325'!B9:C9</f>
        <v>PROBABLE</v>
      </c>
      <c r="C8" s="54"/>
    </row>
    <row r="9" spans="1:6" x14ac:dyDescent="0.25">
      <c r="A9" s="5" t="s">
        <v>151</v>
      </c>
      <c r="B9" s="54"/>
      <c r="C9" s="54"/>
    </row>
    <row r="10" spans="1:6" ht="111" customHeight="1" x14ac:dyDescent="0.25">
      <c r="A10" s="5" t="s">
        <v>152</v>
      </c>
      <c r="B10" s="54"/>
      <c r="C10" s="54"/>
    </row>
    <row r="11" spans="1:6" ht="21" customHeight="1" x14ac:dyDescent="0.25">
      <c r="A11" s="117"/>
      <c r="B11" s="117"/>
      <c r="C11" s="117"/>
      <c r="E11" t="s">
        <v>87</v>
      </c>
      <c r="F11" s="22">
        <v>0.7</v>
      </c>
    </row>
    <row r="12" spans="1:6" hidden="1" x14ac:dyDescent="0.25">
      <c r="A12" s="118"/>
      <c r="B12" s="118"/>
      <c r="C12" s="118"/>
      <c r="E12" t="s">
        <v>89</v>
      </c>
      <c r="F12" s="23">
        <v>0.3</v>
      </c>
    </row>
    <row r="13" spans="1:6" ht="18.75" x14ac:dyDescent="0.25">
      <c r="A13" s="119" t="s">
        <v>153</v>
      </c>
      <c r="B13" s="119"/>
      <c r="C13" s="119"/>
    </row>
    <row r="14" spans="1:6" x14ac:dyDescent="0.25">
      <c r="A14" s="39" t="s">
        <v>90</v>
      </c>
      <c r="B14" s="92" t="s">
        <v>154</v>
      </c>
      <c r="C14" s="93"/>
    </row>
    <row r="15" spans="1:6" ht="45" x14ac:dyDescent="0.25">
      <c r="A15" s="21" t="s">
        <v>92</v>
      </c>
      <c r="B15" s="120">
        <f>((C17+C18+C20+C21+C25+C23+C27+C29+C24+C28)-C32)*C31*C33</f>
        <v>1000000000</v>
      </c>
      <c r="C15" s="120"/>
    </row>
    <row r="16" spans="1:6" x14ac:dyDescent="0.25">
      <c r="A16" s="7" t="s">
        <v>93</v>
      </c>
      <c r="B16" s="106" t="s">
        <v>82</v>
      </c>
      <c r="C16" s="107"/>
    </row>
    <row r="17" spans="1:3" x14ac:dyDescent="0.25">
      <c r="A17" s="109"/>
      <c r="B17" s="37" t="s">
        <v>83</v>
      </c>
      <c r="C17" s="32">
        <v>1000000000</v>
      </c>
    </row>
    <row r="18" spans="1:3" x14ac:dyDescent="0.25">
      <c r="A18" s="110"/>
      <c r="B18" s="37" t="s">
        <v>84</v>
      </c>
      <c r="C18" s="32">
        <v>0</v>
      </c>
    </row>
    <row r="19" spans="1:3" x14ac:dyDescent="0.25">
      <c r="A19" s="110"/>
      <c r="B19" s="94" t="s">
        <v>94</v>
      </c>
      <c r="C19" s="95"/>
    </row>
    <row r="20" spans="1:3" x14ac:dyDescent="0.25">
      <c r="A20" s="110"/>
      <c r="B20" s="37" t="s">
        <v>85</v>
      </c>
      <c r="C20" s="32">
        <v>0</v>
      </c>
    </row>
    <row r="21" spans="1:3" ht="30" x14ac:dyDescent="0.25">
      <c r="A21" s="110"/>
      <c r="B21" s="37" t="s">
        <v>95</v>
      </c>
      <c r="C21" s="32">
        <v>0</v>
      </c>
    </row>
    <row r="22" spans="1:3" x14ac:dyDescent="0.25">
      <c r="A22" s="110"/>
      <c r="B22" s="94" t="s">
        <v>96</v>
      </c>
      <c r="C22" s="95"/>
    </row>
    <row r="23" spans="1:3" x14ac:dyDescent="0.25">
      <c r="A23" s="110"/>
      <c r="B23" s="37" t="s">
        <v>97</v>
      </c>
      <c r="C23" s="32">
        <v>0</v>
      </c>
    </row>
    <row r="24" spans="1:3" x14ac:dyDescent="0.25">
      <c r="A24" s="110"/>
      <c r="B24" s="37" t="s">
        <v>83</v>
      </c>
      <c r="C24" s="32">
        <v>0</v>
      </c>
    </row>
    <row r="25" spans="1:3" x14ac:dyDescent="0.25">
      <c r="A25" s="110"/>
      <c r="B25" s="37" t="s">
        <v>84</v>
      </c>
      <c r="C25" s="32">
        <v>0</v>
      </c>
    </row>
    <row r="26" spans="1:3" x14ac:dyDescent="0.25">
      <c r="A26" s="110"/>
      <c r="B26" s="94" t="s">
        <v>98</v>
      </c>
      <c r="C26" s="95"/>
    </row>
    <row r="27" spans="1:3" x14ac:dyDescent="0.25">
      <c r="A27" s="110"/>
      <c r="B27" s="37"/>
      <c r="C27" s="32"/>
    </row>
    <row r="28" spans="1:3" x14ac:dyDescent="0.25">
      <c r="A28" s="110"/>
      <c r="B28" s="37" t="s">
        <v>83</v>
      </c>
      <c r="C28" s="32">
        <v>0</v>
      </c>
    </row>
    <row r="29" spans="1:3" x14ac:dyDescent="0.25">
      <c r="A29" s="110"/>
      <c r="B29" s="37" t="s">
        <v>84</v>
      </c>
      <c r="C29" s="32">
        <v>0</v>
      </c>
    </row>
    <row r="30" spans="1:3" x14ac:dyDescent="0.25">
      <c r="A30" s="110"/>
      <c r="B30" s="94" t="s">
        <v>99</v>
      </c>
      <c r="C30" s="95"/>
    </row>
    <row r="31" spans="1:3" x14ac:dyDescent="0.25">
      <c r="A31" s="110"/>
      <c r="B31" s="37" t="s">
        <v>100</v>
      </c>
      <c r="C31" s="33">
        <v>1</v>
      </c>
    </row>
    <row r="32" spans="1:3" x14ac:dyDescent="0.25">
      <c r="A32" s="110"/>
      <c r="B32" s="37" t="s">
        <v>44</v>
      </c>
      <c r="C32" s="34">
        <v>0</v>
      </c>
    </row>
    <row r="33" spans="1:3" x14ac:dyDescent="0.25">
      <c r="A33" s="110"/>
      <c r="B33" s="37" t="s">
        <v>102</v>
      </c>
      <c r="C33" s="33">
        <v>1</v>
      </c>
    </row>
    <row r="34" spans="1:3" x14ac:dyDescent="0.25">
      <c r="A34" s="24" t="s">
        <v>103</v>
      </c>
      <c r="B34" s="101">
        <f>IFERROR(B15*(VLOOKUP(B14,E11:F13,2,0)),16666)</f>
        <v>16666</v>
      </c>
      <c r="C34" s="101"/>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Hoja2!$L$9:$L$13</xm:f>
          </x14:formula1>
          <xm:sqref>B27</xm:sqref>
        </x14:dataValidation>
        <x14:dataValidation type="list" allowBlank="1" showInputMessage="1" showErrorMessage="1">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O13"/>
  <sheetViews>
    <sheetView workbookViewId="0">
      <selection activeCell="F1" sqref="F1:G3"/>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45</v>
      </c>
      <c r="B1" t="s">
        <v>155</v>
      </c>
      <c r="C1" s="9" t="s">
        <v>49</v>
      </c>
      <c r="D1" s="9" t="s">
        <v>156</v>
      </c>
      <c r="E1" s="3" t="s">
        <v>55</v>
      </c>
      <c r="F1" s="2" t="s">
        <v>87</v>
      </c>
      <c r="G1" s="4">
        <v>0</v>
      </c>
      <c r="H1" t="s">
        <v>157</v>
      </c>
      <c r="I1" t="s">
        <v>158</v>
      </c>
      <c r="K1" t="s">
        <v>159</v>
      </c>
      <c r="L1" s="30" t="s">
        <v>8</v>
      </c>
      <c r="M1" t="s">
        <v>160</v>
      </c>
      <c r="N1" t="s">
        <v>87</v>
      </c>
      <c r="O1" t="s">
        <v>161</v>
      </c>
    </row>
    <row r="2" spans="1:15" x14ac:dyDescent="0.25">
      <c r="A2" t="s">
        <v>160</v>
      </c>
      <c r="B2" t="s">
        <v>115</v>
      </c>
      <c r="C2" t="s">
        <v>162</v>
      </c>
      <c r="D2" s="2" t="s">
        <v>163</v>
      </c>
      <c r="E2" s="1" t="s">
        <v>164</v>
      </c>
      <c r="F2" s="2" t="s">
        <v>154</v>
      </c>
      <c r="G2" s="4">
        <v>0.7</v>
      </c>
      <c r="H2" t="s">
        <v>165</v>
      </c>
      <c r="I2" t="s">
        <v>166</v>
      </c>
      <c r="K2" t="s">
        <v>6</v>
      </c>
      <c r="L2" s="30" t="s">
        <v>167</v>
      </c>
      <c r="M2" t="s">
        <v>168</v>
      </c>
      <c r="N2" t="s">
        <v>89</v>
      </c>
      <c r="O2" t="s">
        <v>115</v>
      </c>
    </row>
    <row r="3" spans="1:15" x14ac:dyDescent="0.25">
      <c r="A3" t="s">
        <v>168</v>
      </c>
      <c r="C3" t="s">
        <v>169</v>
      </c>
      <c r="D3" s="2" t="s">
        <v>170</v>
      </c>
      <c r="E3" s="1" t="s">
        <v>171</v>
      </c>
      <c r="F3" s="2" t="s">
        <v>89</v>
      </c>
      <c r="G3" s="4">
        <v>0.3</v>
      </c>
      <c r="H3" t="s">
        <v>172</v>
      </c>
      <c r="I3" t="s">
        <v>173</v>
      </c>
      <c r="L3" s="30" t="s">
        <v>42</v>
      </c>
      <c r="M3" t="s">
        <v>174</v>
      </c>
      <c r="N3" t="s">
        <v>154</v>
      </c>
    </row>
    <row r="4" spans="1:15" x14ac:dyDescent="0.25">
      <c r="A4" t="s">
        <v>174</v>
      </c>
      <c r="C4" t="s">
        <v>175</v>
      </c>
      <c r="E4" s="1" t="s">
        <v>176</v>
      </c>
      <c r="H4" t="s">
        <v>177</v>
      </c>
      <c r="I4" t="s">
        <v>178</v>
      </c>
      <c r="L4" t="s">
        <v>179</v>
      </c>
    </row>
    <row r="5" spans="1:15" x14ac:dyDescent="0.25">
      <c r="A5" t="s">
        <v>180</v>
      </c>
      <c r="E5" s="1" t="s">
        <v>181</v>
      </c>
      <c r="H5" t="s">
        <v>182</v>
      </c>
      <c r="I5" t="s">
        <v>183</v>
      </c>
      <c r="L5" s="30" t="s">
        <v>184</v>
      </c>
    </row>
    <row r="6" spans="1:15" x14ac:dyDescent="0.25">
      <c r="E6" s="1" t="s">
        <v>185</v>
      </c>
      <c r="I6" t="s">
        <v>186</v>
      </c>
      <c r="L6" s="30" t="s">
        <v>187</v>
      </c>
    </row>
    <row r="7" spans="1:15" x14ac:dyDescent="0.25">
      <c r="E7" s="1" t="s">
        <v>188</v>
      </c>
      <c r="I7" t="s">
        <v>189</v>
      </c>
      <c r="L7" s="30" t="s">
        <v>190</v>
      </c>
    </row>
    <row r="8" spans="1:15" x14ac:dyDescent="0.25">
      <c r="E8" s="1" t="s">
        <v>191</v>
      </c>
      <c r="L8" s="30" t="s">
        <v>96</v>
      </c>
    </row>
    <row r="9" spans="1:15" x14ac:dyDescent="0.25">
      <c r="L9" s="30" t="s">
        <v>192</v>
      </c>
    </row>
    <row r="10" spans="1:15" x14ac:dyDescent="0.25">
      <c r="L10" s="30" t="s">
        <v>193</v>
      </c>
    </row>
    <row r="11" spans="1:15" x14ac:dyDescent="0.25">
      <c r="L11" s="30" t="s">
        <v>194</v>
      </c>
    </row>
    <row r="12" spans="1:15" x14ac:dyDescent="0.25">
      <c r="L12" s="30" t="s">
        <v>195</v>
      </c>
    </row>
    <row r="13" spans="1:15" x14ac:dyDescent="0.25">
      <c r="L13" s="30" t="s">
        <v>196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1CE327-63D9-4880-AA17-262311C125A3}">
  <ds:schemaRefs>
    <ds:schemaRef ds:uri="http://www.w3.org/XML/1998/namespace"/>
    <ds:schemaRef ds:uri="http://purl.org/dc/elements/1.1/"/>
    <ds:schemaRef ds:uri="http://purl.org/dc/terms/"/>
    <ds:schemaRef ds:uri="http://schemas.microsoft.com/office/2006/metadata/properties"/>
    <ds:schemaRef ds:uri="4382931b-6036-484b-ad41-6810b26eb986"/>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e7d3d6e7-89cb-4750-b948-5e984f176bb6"/>
  </ds:schemaRefs>
</ds:datastoreItem>
</file>

<file path=customXml/itemProps2.xml><?xml version="1.0" encoding="utf-8"?>
<ds:datastoreItem xmlns:ds="http://schemas.openxmlformats.org/officeDocument/2006/customXml" ds:itemID="{4FC13729-36E0-4DCF-9047-4CB2C92574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C42B2C-73B7-41BE-BDF3-25E40F95C7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AUTOS  NOTA 322</vt:lpstr>
      <vt:lpstr>AUTOS NOTA 321</vt:lpstr>
      <vt:lpstr>AUTOS NOTA 324-478</vt:lpstr>
      <vt:lpstr>TASACION </vt:lpstr>
      <vt:lpstr>AUTOS NOTA 325</vt:lpstr>
      <vt:lpstr>CONCEPTO DE CONCILIACIÓN 330 </vt:lpstr>
      <vt:lpstr>CAMBIO DE CONTINGENCIA 423</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Darling Muñoz</cp:lastModifiedBy>
  <cp:revision/>
  <dcterms:created xsi:type="dcterms:W3CDTF">2020-12-07T14:41:17Z</dcterms:created>
  <dcterms:modified xsi:type="dcterms:W3CDTF">2025-01-21T21:20:27Z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