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mc:AlternateContent xmlns:mc="http://schemas.openxmlformats.org/markup-compatibility/2006">
    <mc:Choice Requires="x15">
      <x15ac:absPath xmlns:x15ac="http://schemas.microsoft.com/office/spreadsheetml/2010/11/ac" url="/Users/luisa/Downloads/"/>
    </mc:Choice>
  </mc:AlternateContent>
  <xr:revisionPtr revIDLastSave="0" documentId="8_{9ECCCC37-2F13-364F-8166-A61231ADC336}" xr6:coauthVersionLast="47" xr6:coauthVersionMax="47" xr10:uidLastSave="{00000000-0000-0000-0000-000000000000}"/>
  <bookViews>
    <workbookView xWindow="0" yWindow="0" windowWidth="28800" windowHeight="18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20" i="8" l="1"/>
  <c r="B39" i="8"/>
  <c r="B11" i="9" s="1"/>
  <c r="B2" i="8"/>
  <c r="B2" i="9"/>
  <c r="B8" i="9"/>
  <c r="B7" i="9"/>
  <c r="B6" i="9"/>
  <c r="B5" i="9"/>
  <c r="B4" i="9"/>
  <c r="B3" i="9"/>
  <c r="B8" i="8"/>
  <c r="B7" i="8"/>
  <c r="B6" i="8"/>
  <c r="B5" i="8"/>
  <c r="B4" i="8"/>
  <c r="B3" i="8"/>
  <c r="B8" i="7"/>
  <c r="B4" i="7"/>
  <c r="B5" i="7"/>
  <c r="B6" i="7"/>
  <c r="B7" i="7"/>
  <c r="B3" i="7"/>
  <c r="B9" i="8"/>
  <c r="B10" i="9"/>
</calcChain>
</file>

<file path=xl/sharedStrings.xml><?xml version="1.0" encoding="utf-8"?>
<sst xmlns="http://schemas.openxmlformats.org/spreadsheetml/2006/main" count="246" uniqueCount="189">
  <si>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</si>
  <si>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</si>
  <si>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</si>
  <si>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</si>
  <si>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</si>
  <si>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</si>
  <si>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</si>
  <si>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</si>
  <si>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</si>
  <si>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</si>
  <si>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</si>
  <si>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</si>
  <si>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</si>
  <si>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</si>
  <si>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</si>
  <si>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</si>
  <si>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</si>
  <si>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</si>
  <si>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</si>
  <si>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</si>
  <si>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</si>
  <si>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</si>
  <si>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</si>
  <si>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</si>
  <si>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</si>
  <si>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</si>
  <si>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</si>
  <si>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</si>
  <si>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</si>
  <si>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</si>
  <si>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</si>
  <si>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</si>
  <si>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</si>
  <si>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</si>
  <si>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</si>
  <si>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</si>
  <si>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</si>
  <si>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</si>
  <si>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</si>
  <si>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</si>
  <si>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</si>
  <si>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</si>
  <si>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</si>
  <si>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</si>
  <si>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</si>
  <si>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</si>
  <si>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</si>
  <si>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</si>
  <si>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</si>
  <si>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</si>
  <si>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</si>
  <si>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</si>
  <si>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</si>
  <si>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</si>
  <si>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</si>
  <si>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</si>
  <si>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</si>
  <si>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</si>
  <si>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</si>
  <si>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</si>
  <si>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</si>
  <si>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</si>
  <si>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</si>
  <si>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</si>
  <si>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</si>
  <si>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</si>
  <si>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</si>
  <si>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</si>
  <si>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</si>
  <si>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</si>
  <si>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</si>
  <si>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</si>
  <si>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</si>
  <si>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</si>
  <si>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</si>
  <si>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</si>
  <si>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</si>
  <si>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</si>
  <si>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</si>
  <si>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</si>
  <si>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</si>
  <si>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</si>
  <si>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</si>
  <si>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</si>
  <si>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</si>
  <si>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</si>
  <si>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</si>
  <si>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</si>
  <si>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</si>
  <si>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</si>
  <si>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</si>
  <si>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</si>
  <si>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</si>
  <si>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</si>
  <si>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</si>
  <si>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</si>
  <si>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</si>
  <si>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</si>
  <si>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</si>
  <si>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</si>
  <si>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</si>
  <si>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</si>
  <si>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</si>
  <si>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</si>
  <si>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</si>
  <si>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</si>
  <si>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</si>
  <si>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</si>
  <si>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</si>
  <si>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</si>
  <si>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</si>
  <si>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</si>
  <si>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</si>
  <si>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</si>
  <si>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</si>
  <si>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</si>
  <si>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</si>
  <si>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</si>
  <si>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</si>
  <si>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</si>
  <si>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</si>
  <si>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</si>
  <si>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</si>
  <si>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</si>
  <si>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</si>
  <si>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</si>
  <si>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</si>
  <si>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</si>
  <si>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</si>
  <si>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</si>
  <si>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</si>
  <si>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</si>
  <si>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</si>
  <si>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</si>
  <si>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</si>
  <si>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</si>
  <si>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</si>
  <si>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</si>
  <si>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</si>
  <si>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</si>
  <si>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</si>
  <si>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</si>
  <si>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</si>
  <si>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</si>
  <si>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</si>
  <si>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</si>
  <si>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</si>
  <si>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</si>
  <si>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</si>
  <si>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</si>
  <si>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</si>
  <si>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</si>
  <si>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</si>
  <si>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</si>
  <si>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</si>
  <si>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760013103012-2024-00150-00</t>
  </si>
  <si>
    <t>JUZGADO DOCE CIVIL DEL CIRCUITO DE CALI</t>
  </si>
  <si>
    <t xml:space="preserve">1. Angélica Elsiña Lizaso Camacho, C.C No. 52.156.974 (madre de la víctima directa)
2. Ángel Chamuel Vega Lizaso (menor), NUIP. 1.021.208.120, (hijo de la víctima directa)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t>
  </si>
  <si>
    <t>01 de febrero del 2024</t>
  </si>
  <si>
    <t xml:space="preserve">Fecha de notificación </t>
  </si>
  <si>
    <t>16 de julio del 2024 (notificación por estados admisión demanda)</t>
  </si>
  <si>
    <t>14 de agosto del 2024 (20 días desde el día siguiente a la notificación por estados)</t>
  </si>
  <si>
    <t xml:space="preserve">1. Paula Andrea Escobar Gómez, C.C No. 66.922.948 (propietaria vehículo LEX 866)
2. Diego Tellez, C.C. No. 16.788.722 (en calidad de padre del menor infractor, JACOBO TELLEZ ESCOBAR, identificado con la T.I 1.014.861.930).
3. Allianz Seguros S.A., (aseguradora vehículo LEX 866)
</t>
  </si>
  <si>
    <t>Se desconoce (la póliza no se aporta ni se identifica con la demanda)</t>
  </si>
  <si>
    <t xml:space="preserve">LUZ ÁNGELA VEGA LIZASO </t>
  </si>
  <si>
    <t>C.C No. 1.016.713.133</t>
  </si>
  <si>
    <t>Carretera Panamericana Km 7 Vía Jamundí-Cali Condominio LA MORADA Casa la morada etapa 3 y 4 casa 65</t>
  </si>
  <si>
    <t xml:space="preserve">Apoderado de los demandantes: 514 38 16. </t>
  </si>
  <si>
    <t>gestionesyseguroscali@gmail.com</t>
  </si>
  <si>
    <t>No se indica</t>
  </si>
  <si>
    <t>28 de octubre del 2004</t>
  </si>
  <si>
    <t>18 años</t>
  </si>
  <si>
    <t>26 de junio del 2023</t>
  </si>
  <si>
    <t>28 de junio del 2023</t>
  </si>
  <si>
    <t>Comerciante</t>
  </si>
  <si>
    <t>Salario minimo año 2023: $1.160.000</t>
  </si>
  <si>
    <t>24 de agosto del 2023</t>
  </si>
  <si>
    <t>30 de octubre del 2023</t>
  </si>
  <si>
    <t xml:space="preserve">De acuerdo con los hechos de la demanda, el día 26 de junio de 2023, aproximadamente a las 7 pm, se presentó un accidente de tránsito en la Avenida Sachamate con Calle 19 del municipio de Jamundí, Valle, en donde se vieron involucrados los siguientes vehículos: (i) vehículo tipo campero, de placas LEX  866, marca FORD, modelo 2022, conducido por el menor Jacobo Tellez Escobar, de propiedad de la señora Paula Andrea Escobar Gómez y asegurado por Allianz; (ii) motocicleta de placa CHL 10 F, conducida por el joven Miguel Ángel Vega Lizaso, en la que se transportaba como parrillera u ocupante, la joven LUZ ANGELA VEGA LIZASO. Como resultado del accidente la ocupante de la motocicleta recibe múltiples lesiones y fallece a los dos días siguientes a causa de las mismas.
Se aportó el IPAT el cual establece como hipótesis de la causa del accidente el número 121 atribuida al conductor del vehículo LEX 866, que corresponde a “no mantener distancia de seguridad”. Por los hechos cursa proceso penal ante la Fiscalía 29 seccional de conocimiento para adolescentes de Cali, bajo el número único No. 763646000177202300545, en contra del menor Jacobo Tellez Escobar.
</t>
  </si>
  <si>
    <t>LEX866</t>
  </si>
  <si>
    <t>23056430-7144</t>
  </si>
  <si>
    <t>Duración: Desde las 00:00 horas del 02/05/2023 hasta las 24:00 horas del 01/05/2024</t>
  </si>
  <si>
    <t>SINIESTRO 128407731	   LEGIS  APJ32504</t>
  </si>
  <si>
    <t>Daño a la vida de relación</t>
  </si>
  <si>
    <t>Se aclara que se indicó en la casilla 11 por concepto de lucro cesante la suma de 171.733.803,18, luego que ese es el resultado que se obtiene de calcular el LCP 11.301.178,13 y el LCF 160.432.625,05 indicados en la demanda. En el acápite de pretensiones de la demanda se incluyó una tabla en la que se indica "PERJUICIOS MATERIALES. TRESCIENTOS CUARENTA Y SEIS MILLONES CIENTO OCHENTA Y UN MIL QUINIENTOS OCHENTA Y SIETE PESOS. $ 160.432.625". Sin embargo esos valores son incorrectos si se suman los valores indicados por lucro cesante y daño emergente, por lo que para diligenciar el formato, se toman los valores en la suma que se discriminó en la demanda por cada concepto.</t>
  </si>
  <si>
    <t xml:space="preserve">de acuerdo con las excepciones propuestas </t>
  </si>
  <si>
    <t>1. INEXISTENCIA DE MEDIOS DE PRUEBA QUE PERMITAN ENDILGAR RESPONSABILIDAD CIVIL EN CABEZA DE LOS DEMANDADOS
2. INEXISTENCIA DE RESPONSABILIDAD POR LA NO ACREDITACIÓN DEL NEXO CAUSAL
3. EL RÉGIMEN DE RESPONSABILIDAD APLICABLE A ESTE PARTICULAR ES EL DE LA CULPA PROBADA
4. HECHO EXCLUSIVO DE UN TERCERO
5. SUBSIDIARIA: REDUCCIÓN DE LA EVENTUAL INDEMNIZACIÓN COMO CONSECUENCIA DE LA EXPOSICIÓN INJUSTIFICADA AL DAÑO POR PARTE DE LA VÍCTIMA  
6. TASACIÓN INDEBIDA E INJUSTIFICADA DE LOS SUPUESTOS PERJUICIOS MORALES PRETENDIDOS POR LOS DEMANDANTES
7. IMPROCEDENCIA DEL RECONOCIMIENTO DEL SUPUESTO DAÑO A LA VIDA DE RELACIÓN, ASÍ COMO SU CUANTIFICACIÓN INDEBIDA E INJUSTIFICADA Y PRETENDIDA POR LOS DEMANDADOS
8. IMPROCEDENCIA, FALTA DE MEDIO DE PRUEBA E INDEBIDA CUANTIFICACIÓN DE LOS PERJUICIOS MATERIALES EN LA MODALIDAD DE DAÑO EMERGENTE
9. IMPROCEDENCIA, FALTA DE MEDIO DE PRUEBA E INDEBIDA CUANTIFICACIÓN DE LOS PERJUICIOS MATERIALES EN LA MODALIDAD DE LUCRO CESANTE
EXCEPCIONES DE FONDO FRENTE AL CONTRATO DE SEGURO
10. INEXISTENCIA DE OBLIGACIÓN DE INDEMNIZAR A CARGO DE ALLIANZ SEGUROS S.A. POR LA NO REALIZACIÓN DEL RIESGO ASEGURADO NI LA CUANTÍA DE LA PÉRDIDA EN LOS TÉRMINOS DEL ARTÍCULO 1077 DEL C.CO.
11.EL SEGURO CONTENIDO EN LA PÓLIZA No. 023056430 / 7144 ES DE CARÁCTER MERAMENTE INDEMNIZATORIO
12. EN CUALQUIER CASO, DE NINGUNA FORMA SE PODRÁ EXCEDER EL LÍMITE DEL VALOR ASEGURADO EN LA PÓLIZA No. 023056430 / 7144
13. RIESGOS EXPRESAMENTE EXCLUIDOS EN LA PÓLIZA No. 023056430 / 7144
14. INEXISTENCIA DE SOLIDARIDAD ENTRE ALLIANZ SEGUROS S.A. Y LOS DEMÁS DEMANDADOS
15. EL CONTRATO ES LEY PARA LAS PARTES
16. DISPONIBILIDAD DE LA SUMA ASEGURADA
16. GENÉRICA O INNOMINADA Y OTRAS.</t>
  </si>
  <si>
    <t xml:space="preserve">La contingencia se califica como PROBABLE. Toda vez que la Póliza Automóviles Autos Clonico No. 023056430 / 7144, presta cobertura material y temporal, y, además, está demostrada la responsabilidad del asegurado en la ocurrencia del accidente de tránsito. 
En efecto, la Póliza de Autos No. 023056430 / 7144 vigente entre el 02 de mayo del 2023 y el 01 de mayo del 2024, presta cobertura por cuanto se encontraba vigente para la fecha de los hechos (26/06/2023), y ampara la responsabilidad civil extracontractual derivada de la conducción del vehículo de placa LEX 866, pretensión que se endilga en la demanda al asegurado.   
Lo anteriormente esgrimido debe ser analizado de manera conjunta con el estudio de la responsabilidad del asegurado, toda vez que la misma está plenamente acreditada. De acuerdo con los medios de prueba obrantes en el proceso, se concluye que: (i) El IPAT codifica únicamente al conductor del vehículo asegurado con las hipótesis “121. No mantener distancia de seguridad”; (ii) De acuerdo a las declaraciones rendidas por el menor Jacobo Téllez Escobar, quién iba conduciendo el vehículo el día de los hechos, se puede verificar la responsabilidad del vehículo asegurado, pues establece que “la moto pues en este caso atropella no la vi, no tenía luces, la hora de verla ya era muy tarde y no logre frenar a tiempo para evitar el choque”, “yo me vengo percatando de la presencia de la motocicleta ya muy al final para entrar a la glorieta” y “si cuando tengo la moto de frente lo primero que hago es frenar e intento desviar el carro hacia un lado, pero ya por la falta de luz que había eran muy pocos metros los que tenía para reaccionar”; (iii) De acuerdo al RAT No. 231034201 que fue obtenido por la aseguradora, se establece que la causa fundamental del accidente obedeció a la conducta del vehículo asegurado, al no haber estado atento a los elementos presentes en la vía y no guardar la distancia con respecto al vehículo que transitaba en la vía; (iv) La investigación penal con el SPOA 763646000177202300545 está activo; (v) No obstante, se podría llegar a concluir que hubo una concurrencia de culpas, pues hay declaraciones de que para el momento de los hechos la motocicleta no tenía luces y el hecho de que el señor Miguel Ángel Vega, quién se encontraba conduciendo la motocicleta CHL-10F, no contaba con licencia de conducción para los hechos demandados. 
Lo anterior, sin perjuicio del carácter contingente de la calificación.   </t>
  </si>
  <si>
    <t xml:space="preserve">Como liquidación objetiva de perjuicios se tiene la suma de $621.733.803,18, valor al que se llegó de la siguiente manera:
Daño moral: $330.000.000. Que se discrimina así: a) Angélica Elsiña Lizaso Camacho: $60.000.000; b) Ángel Chamuel Vega Lizaso: $60.000.000; c) Oscar Oswaldo Vega Argoti: $60.000.000; d) Miguel Ángel Vega Lizaso: $30.000.000; e) Oscar Uriel Vega Lizaso: $30.000.000; f) Oscar Zadkiel Vega Lizaso: $30.000.000; g) María Angélica Vega Lizaso: $30.000.000; h) Ángela María Vega Lizaso: $30.000.000
Lo anterior, teniendo en cuenta que la víctima directa falleció y que se encuentra esto probado mediante el respetivo registro civil de defunción. Además, de conformidad con la jurisprudencia sentada por la Corte Suprema de Justicia, SC5686-2018 del 19 de diciembre de 2018, la cual otorga valor máximo de $60.000.000 a hijos y cónyuges por la muerte de sus familiares, y $30.000.000 en casos de muerte a hermanos.
Daño a la vida de relación: $120.000.000 Que se discrimina así: a) Angélica Elsiña Lizaso Camacho: $40.000.000; b) Ángel Chamuel Vega Lizaso: $40.000.000; c) Oscar Oswaldo Vega Argoti: $40.000.000.
Ante a esta tipología de perjuicios es preciso señalar que la misma recae sobre el arbitrio del juez acorde con las circunstancias particulares, y desde sentencia SC4803-2019 está cada vez más ha sido reconocida a los familiares de la víctima directa. De esta manera, se tendrá en cuenta la suma de $40.000.000 para el hijo y los dos padres de la víctima directa (cada uno), entendiendo que se encuentran sobre el primer grado de consanguinidad con la víctima, lo que supone, por su parentesco, una afectación en el desarrollo de sus actividades diarias. No se reconocerá a los hermanos luego que no se solicitó este concepto en relación con aquellos.  
Daño emergente: no se reconoce suma alguna por este concepto, pues se observa que no obra documento que indique el valor del daño sufrido por la motocicleta, el valor del mercado de la misma, o siquiera que alguno de los demandantes sea su propietario. 
Lucro cesante: Se reconoce la suma pedida en la demanda y que corresponde a $171.733.803,18. Toda vez que la liquidación objetiva de este concepto asciende a $195.728.111 a favor del Ángel Chamuel Vega Lizaso, por lo que se tomará el valor solicitado en la demanda.
En efecto, se llega a este valor teniendo en cuenta que la señora Luz Ángela Vega Lisazo, madre del menor, era su alimentante, por lo que se liquida esta pretensión bajo la presunción de la Corte Suprema de Justicia, que establece que toda persona mayor de edad devenga al menos el salario mínimo legal mensual vigente, presumiéndose entonces que la víctima directa percibía al menos un salario mínimo. Esto se calcula hasta que el menor adquiera los 25 años.  Entonces, por concepto de lucro cesante consolidado arrojó la suma de $17.396.134 y por concepto de lucro cesante futuro arrojó la suma de $178.331.977. Lo anterior, teniendo como datos para la liquidación los siguientes: (i) Para la fecha del accidente el menor tenía 29.7 meses de nacido; (ii) Salario mínimo de la fecha de la liquidación (2024); (iii) ocurrencia del accidente (26 de junio de 2023); (iv) fecha de la liquidación (31 de julio de 2024); (v) Para alcanzar los 25 años, desde la fecha del accidente, al menor le faltan 270.3 meses.; (vi) Se le resta el 25% al salario mínimo por gastos de subsistencia de la víctima directa; (vii) Se suma el 25% del valor remanente por factor de prestación social. 
Análisis frente a la póliza: es de anotar que la póliza tiene un valor asegurado de $4.000.000.000, sin deducible. 
Concurrencia: Se quedará a la espera de la practica de los interrogatorios de parte para establecer si es factible atribuir responsabilidad al conductor de la parte, que pueda conllevar a una concurrencia de culpas. Sin embargo, por lo pronto, no se incluirá en la liquidación ninguna disminución del valor por la posible concurrencia de culpas.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</si>
</sst>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8" borderId="2"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5-0000-0000-000001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stionesyseguroscal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4" zoomScaleNormal="100" workbookViewId="0">
      <selection activeCell="A5" sqref="A5"/>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7" t="s">
        <v>0</v>
      </c>
      <c r="B1" s="47"/>
      <c r="C1" s="47"/>
    </row>
    <row r="2" spans="1:3" ht="16" x14ac:dyDescent="0.2">
      <c r="A2" s="5" t="s">
        <v>1</v>
      </c>
      <c r="B2" s="54" t="s">
        <v>155</v>
      </c>
      <c r="C2" s="55"/>
    </row>
    <row r="3" spans="1:3" ht="16" x14ac:dyDescent="0.2">
      <c r="A3" s="5" t="s">
        <v>2</v>
      </c>
      <c r="B3" s="50" t="s">
        <v>156</v>
      </c>
      <c r="C3" s="51"/>
    </row>
    <row r="4" spans="1:3" ht="67.5" customHeight="1" x14ac:dyDescent="0.2">
      <c r="A4" s="5" t="s">
        <v>3</v>
      </c>
      <c r="B4" s="56" t="s">
        <v>162</v>
      </c>
      <c r="C4" s="51"/>
    </row>
    <row r="5" spans="1:3" ht="204.75" customHeight="1" x14ac:dyDescent="0.2">
      <c r="A5" s="5" t="s">
        <v>4</v>
      </c>
      <c r="B5" s="56" t="s">
        <v>157</v>
      </c>
      <c r="C5" s="51"/>
    </row>
    <row r="6" spans="1:3" ht="16" x14ac:dyDescent="0.2">
      <c r="A6" s="5" t="s">
        <v>5</v>
      </c>
      <c r="B6" s="48" t="s">
        <v>124</v>
      </c>
      <c r="C6" s="48"/>
    </row>
    <row r="7" spans="1:3" ht="16" x14ac:dyDescent="0.2">
      <c r="A7" s="27" t="s">
        <v>6</v>
      </c>
      <c r="B7" s="50" t="s">
        <v>125</v>
      </c>
      <c r="C7" s="51"/>
    </row>
    <row r="8" spans="1:3" ht="35.25" customHeight="1" x14ac:dyDescent="0.2">
      <c r="A8" s="44" t="s">
        <v>7</v>
      </c>
      <c r="B8" s="58" t="s">
        <v>164</v>
      </c>
      <c r="C8" s="58"/>
    </row>
    <row r="9" spans="1:3" ht="16" x14ac:dyDescent="0.2">
      <c r="A9" s="28" t="s">
        <v>8</v>
      </c>
      <c r="B9" s="48" t="s">
        <v>165</v>
      </c>
      <c r="C9" s="48"/>
    </row>
    <row r="10" spans="1:3" ht="35.25" customHeight="1" x14ac:dyDescent="0.2">
      <c r="A10" s="28" t="s">
        <v>9</v>
      </c>
      <c r="B10" s="49" t="s">
        <v>166</v>
      </c>
      <c r="C10" s="49"/>
    </row>
    <row r="11" spans="1:3" ht="22.5" customHeight="1" x14ac:dyDescent="0.2">
      <c r="A11" s="29" t="s">
        <v>10</v>
      </c>
      <c r="B11" s="49" t="s">
        <v>167</v>
      </c>
      <c r="C11" s="49"/>
    </row>
    <row r="12" spans="1:3" ht="30" customHeight="1" x14ac:dyDescent="0.2">
      <c r="A12" s="5" t="s">
        <v>11</v>
      </c>
      <c r="B12" s="65" t="s">
        <v>168</v>
      </c>
      <c r="C12" s="66"/>
    </row>
    <row r="13" spans="1:3" ht="16" x14ac:dyDescent="0.2">
      <c r="A13" s="5" t="s">
        <v>12</v>
      </c>
      <c r="B13" s="48" t="s">
        <v>169</v>
      </c>
      <c r="C13" s="48"/>
    </row>
    <row r="14" spans="1:3" ht="16" x14ac:dyDescent="0.2">
      <c r="A14" s="5" t="s">
        <v>13</v>
      </c>
      <c r="B14" s="59" t="s">
        <v>170</v>
      </c>
      <c r="C14" s="48"/>
    </row>
    <row r="15" spans="1:3" ht="16" x14ac:dyDescent="0.2">
      <c r="A15" s="5" t="s">
        <v>14</v>
      </c>
      <c r="B15" s="48" t="s">
        <v>171</v>
      </c>
      <c r="C15" s="48"/>
    </row>
    <row r="16" spans="1:3" ht="16" x14ac:dyDescent="0.2">
      <c r="A16" s="5" t="s">
        <v>15</v>
      </c>
      <c r="B16" s="48" t="s">
        <v>173</v>
      </c>
      <c r="C16" s="48"/>
    </row>
    <row r="17" spans="1:3" ht="15" customHeight="1" x14ac:dyDescent="0.2">
      <c r="A17" s="5" t="s">
        <v>16</v>
      </c>
      <c r="B17" s="49" t="s">
        <v>130</v>
      </c>
      <c r="C17" s="49"/>
    </row>
    <row r="18" spans="1:3" ht="16" x14ac:dyDescent="0.2">
      <c r="A18" s="5" t="s">
        <v>17</v>
      </c>
      <c r="B18" s="49" t="s">
        <v>174</v>
      </c>
      <c r="C18" s="49"/>
    </row>
    <row r="19" spans="1:3" ht="18.75" customHeight="1" x14ac:dyDescent="0.2">
      <c r="A19" s="5" t="s">
        <v>18</v>
      </c>
      <c r="B19" s="52" t="s">
        <v>175</v>
      </c>
      <c r="C19" s="53"/>
    </row>
    <row r="20" spans="1:3" ht="16" x14ac:dyDescent="0.2">
      <c r="A20" s="5" t="s">
        <v>19</v>
      </c>
      <c r="B20" s="48">
        <v>2</v>
      </c>
      <c r="C20" s="48"/>
    </row>
    <row r="21" spans="1:3" ht="17.25" customHeight="1" x14ac:dyDescent="0.2">
      <c r="A21" s="5" t="s">
        <v>20</v>
      </c>
      <c r="B21" s="49" t="s">
        <v>112</v>
      </c>
      <c r="C21" s="49"/>
    </row>
    <row r="22" spans="1:3" ht="16" x14ac:dyDescent="0.2">
      <c r="A22" s="44" t="s">
        <v>21</v>
      </c>
      <c r="B22" s="64" t="s">
        <v>172</v>
      </c>
      <c r="C22" s="64"/>
    </row>
    <row r="23" spans="1:3" ht="16" x14ac:dyDescent="0.2">
      <c r="A23" s="28" t="s">
        <v>22</v>
      </c>
      <c r="B23" s="63" t="s">
        <v>176</v>
      </c>
      <c r="C23" s="62"/>
    </row>
    <row r="24" spans="1:3" ht="16" x14ac:dyDescent="0.2">
      <c r="A24" s="28" t="s">
        <v>23</v>
      </c>
      <c r="B24" s="63" t="s">
        <v>177</v>
      </c>
      <c r="C24" s="62"/>
    </row>
    <row r="25" spans="1:3" x14ac:dyDescent="0.2">
      <c r="A25" s="57" t="s">
        <v>24</v>
      </c>
      <c r="B25" s="62" t="s">
        <v>178</v>
      </c>
      <c r="C25" s="46"/>
    </row>
    <row r="26" spans="1:3" x14ac:dyDescent="0.2">
      <c r="A26" s="57"/>
      <c r="B26" s="46"/>
      <c r="C26" s="46"/>
    </row>
    <row r="27" spans="1:3" ht="222.75" customHeight="1" x14ac:dyDescent="0.2">
      <c r="A27" s="57"/>
      <c r="B27" s="46"/>
      <c r="C27" s="46"/>
    </row>
    <row r="28" spans="1:3" ht="16" x14ac:dyDescent="0.2">
      <c r="A28" s="28" t="s">
        <v>25</v>
      </c>
      <c r="B28" s="46" t="s">
        <v>163</v>
      </c>
      <c r="C28" s="46"/>
    </row>
    <row r="29" spans="1:3" ht="16" x14ac:dyDescent="0.2">
      <c r="A29" s="28" t="s">
        <v>26</v>
      </c>
      <c r="B29" s="46" t="s">
        <v>163</v>
      </c>
      <c r="C29" s="46"/>
    </row>
    <row r="30" spans="1:3" ht="16" x14ac:dyDescent="0.2">
      <c r="A30" s="44" t="s">
        <v>27</v>
      </c>
      <c r="B30" s="58" t="s">
        <v>179</v>
      </c>
      <c r="C30" s="58"/>
    </row>
    <row r="31" spans="1:3" ht="16" x14ac:dyDescent="0.2">
      <c r="A31" s="28" t="s">
        <v>28</v>
      </c>
      <c r="B31" s="46" t="s">
        <v>163</v>
      </c>
      <c r="C31" s="46"/>
    </row>
    <row r="32" spans="1:3" ht="16" x14ac:dyDescent="0.2">
      <c r="A32" s="28" t="s">
        <v>29</v>
      </c>
      <c r="B32" s="60" t="s">
        <v>158</v>
      </c>
      <c r="C32" s="61"/>
    </row>
    <row r="33" spans="1:3" ht="16" x14ac:dyDescent="0.2">
      <c r="A33" s="5" t="s">
        <v>159</v>
      </c>
      <c r="B33" s="59" t="s">
        <v>160</v>
      </c>
      <c r="C33" s="59"/>
    </row>
    <row r="34" spans="1:3" ht="48" x14ac:dyDescent="0.2">
      <c r="A34" s="5" t="s">
        <v>30</v>
      </c>
      <c r="B34" s="59" t="s">
        <v>161</v>
      </c>
      <c r="C34" s="48"/>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0" zoomScale="85" zoomScaleNormal="85" workbookViewId="0">
      <selection activeCell="A17" sqref="A17:A2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6" t="s">
        <v>31</v>
      </c>
      <c r="B1" s="86"/>
      <c r="C1" s="86"/>
    </row>
    <row r="2" spans="1:3" ht="15.75" customHeight="1" x14ac:dyDescent="0.2">
      <c r="A2" s="20" t="s">
        <v>32</v>
      </c>
      <c r="B2" s="76" t="s">
        <v>182</v>
      </c>
      <c r="C2" s="77"/>
    </row>
    <row r="3" spans="1:3" s="2" customFormat="1" ht="16" x14ac:dyDescent="0.2">
      <c r="A3" s="5" t="s">
        <v>1</v>
      </c>
      <c r="B3" s="48" t="str">
        <f>'AUTOS  NOTA 322'!B2:C2</f>
        <v>760013103012-2024-00150-00</v>
      </c>
      <c r="C3" s="48"/>
    </row>
    <row r="4" spans="1:3" s="2" customFormat="1" ht="16" x14ac:dyDescent="0.2">
      <c r="A4" s="5" t="s">
        <v>2</v>
      </c>
      <c r="B4" s="48" t="str">
        <f>'AUTOS  NOTA 322'!B3:C3</f>
        <v>JUZGADO DOCE CIVIL DEL CIRCUITO DE CALI</v>
      </c>
      <c r="C4" s="48"/>
    </row>
    <row r="5" spans="1:3" s="2" customFormat="1" ht="16" x14ac:dyDescent="0.2">
      <c r="A5" s="5" t="s">
        <v>3</v>
      </c>
      <c r="B5" s="48" t="str">
        <f>'AUTOS  NOTA 322'!B4:C4</f>
        <v xml:space="preserve">1. Paula Andrea Escobar Gómez, C.C No. 66.922.948 (propietaria vehículo LEX 866)
2. Diego Tellez, C.C. No. 16.788.722 (en calidad de padre del menor infractor, JACOBO TELLEZ ESCOBAR, identificado con la T.I 1.014.861.930).
3. Allianz Seguros S.A., (aseguradora vehículo LEX 866)
</v>
      </c>
      <c r="C5" s="48"/>
    </row>
    <row r="6" spans="1:3" s="2" customFormat="1" ht="16" x14ac:dyDescent="0.2">
      <c r="A6" s="5" t="s">
        <v>4</v>
      </c>
      <c r="B6" s="48" t="str">
        <f>'AUTOS  NOTA 322'!B5:C5</f>
        <v xml:space="preserve">1. Angélica Elsiña Lizaso Camacho, C.C No. 52.156.974 (madre de la víctima directa)
2. Ángel Chamuel Vega Lizaso (menor), NUIP. 1.021.208.120, (hijo de la víctima directa)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48"/>
    </row>
    <row r="7" spans="1:3" s="2" customFormat="1" ht="16" x14ac:dyDescent="0.2">
      <c r="A7" s="5" t="s">
        <v>5</v>
      </c>
      <c r="B7" s="48" t="str">
        <f>'AUTOS  NOTA 322'!B6:C6</f>
        <v>DEMANDA DIRECTA</v>
      </c>
      <c r="C7" s="48"/>
    </row>
    <row r="8" spans="1:3" s="2" customFormat="1" ht="16" x14ac:dyDescent="0.2">
      <c r="A8" s="45" t="s">
        <v>33</v>
      </c>
      <c r="B8" s="58" t="str">
        <f>'AUTOS  NOTA 322'!B7:C8</f>
        <v xml:space="preserve">LUZ ÁNGELA VEGA LIZASO </v>
      </c>
      <c r="C8" s="58"/>
    </row>
    <row r="9" spans="1:3" ht="16" x14ac:dyDescent="0.2">
      <c r="A9" s="20" t="s">
        <v>34</v>
      </c>
      <c r="B9" s="48" t="s">
        <v>180</v>
      </c>
      <c r="C9" s="48"/>
    </row>
    <row r="10" spans="1:3" ht="16" x14ac:dyDescent="0.2">
      <c r="A10" s="20" t="s">
        <v>35</v>
      </c>
      <c r="B10" s="48" t="s">
        <v>125</v>
      </c>
      <c r="C10" s="48"/>
    </row>
    <row r="11" spans="1:3" ht="16" x14ac:dyDescent="0.2">
      <c r="A11" s="20" t="s">
        <v>37</v>
      </c>
      <c r="B11" s="69">
        <v>4000000000</v>
      </c>
      <c r="C11" s="70"/>
    </row>
    <row r="12" spans="1:3" ht="16" x14ac:dyDescent="0.2">
      <c r="A12" s="20" t="s">
        <v>38</v>
      </c>
      <c r="B12" s="69">
        <v>0</v>
      </c>
      <c r="C12" s="70"/>
    </row>
    <row r="13" spans="1:3" ht="16" x14ac:dyDescent="0.2">
      <c r="A13" s="20" t="s">
        <v>39</v>
      </c>
      <c r="B13" s="50" t="s">
        <v>115</v>
      </c>
      <c r="C13" s="51"/>
    </row>
    <row r="14" spans="1:3" ht="16" x14ac:dyDescent="0.2">
      <c r="A14" s="20" t="s">
        <v>40</v>
      </c>
      <c r="B14" s="49" t="s">
        <v>181</v>
      </c>
      <c r="C14" s="48"/>
    </row>
    <row r="15" spans="1:3" ht="16" x14ac:dyDescent="0.2">
      <c r="A15" s="20" t="s">
        <v>41</v>
      </c>
      <c r="B15" s="48" t="s">
        <v>110</v>
      </c>
      <c r="C15" s="48"/>
    </row>
    <row r="16" spans="1:3" ht="16" x14ac:dyDescent="0.2">
      <c r="A16" s="20" t="s">
        <v>42</v>
      </c>
      <c r="B16" s="48" t="s">
        <v>110</v>
      </c>
      <c r="C16" s="48"/>
    </row>
    <row r="17" spans="1:3" x14ac:dyDescent="0.2">
      <c r="A17" s="73" t="s">
        <v>43</v>
      </c>
      <c r="B17" s="48" t="s">
        <v>133</v>
      </c>
      <c r="C17" s="48"/>
    </row>
    <row r="18" spans="1:3" x14ac:dyDescent="0.2">
      <c r="A18" s="74"/>
      <c r="B18" s="10" t="s">
        <v>44</v>
      </c>
      <c r="C18" s="10" t="s">
        <v>45</v>
      </c>
    </row>
    <row r="19" spans="1:3" ht="16" x14ac:dyDescent="0.2">
      <c r="A19" s="74"/>
      <c r="B19" s="6" t="s">
        <v>46</v>
      </c>
      <c r="C19" s="6"/>
    </row>
    <row r="20" spans="1:3" x14ac:dyDescent="0.2">
      <c r="A20" s="74"/>
      <c r="B20" s="6"/>
      <c r="C20" s="6"/>
    </row>
    <row r="21" spans="1:3" x14ac:dyDescent="0.2">
      <c r="A21" s="75"/>
      <c r="B21" s="6"/>
      <c r="C21" s="6"/>
    </row>
    <row r="22" spans="1:3" ht="16" x14ac:dyDescent="0.2">
      <c r="A22" s="20" t="s">
        <v>47</v>
      </c>
      <c r="B22" s="48"/>
      <c r="C22" s="48"/>
    </row>
    <row r="23" spans="1:3" ht="16" x14ac:dyDescent="0.2">
      <c r="A23" s="20" t="s">
        <v>48</v>
      </c>
      <c r="B23" s="76"/>
      <c r="C23" s="77"/>
    </row>
    <row r="24" spans="1:3" ht="16" x14ac:dyDescent="0.2">
      <c r="A24" s="20" t="s">
        <v>49</v>
      </c>
      <c r="B24" s="48" t="s">
        <v>129</v>
      </c>
      <c r="C24" s="48"/>
    </row>
    <row r="25" spans="1:3" ht="16" x14ac:dyDescent="0.2">
      <c r="A25" s="20" t="s">
        <v>50</v>
      </c>
      <c r="B25" s="48"/>
      <c r="C25" s="48"/>
    </row>
    <row r="26" spans="1:3" ht="16" x14ac:dyDescent="0.2">
      <c r="A26" s="20" t="s">
        <v>51</v>
      </c>
      <c r="B26" s="48"/>
      <c r="C26" s="48"/>
    </row>
    <row r="27" spans="1:3" ht="16" x14ac:dyDescent="0.2">
      <c r="A27" s="19" t="s">
        <v>52</v>
      </c>
      <c r="B27" s="48"/>
      <c r="C27" s="48"/>
    </row>
    <row r="28" spans="1:3" x14ac:dyDescent="0.2">
      <c r="A28" s="78" t="s">
        <v>53</v>
      </c>
      <c r="B28" s="78"/>
      <c r="C28" s="78"/>
    </row>
    <row r="29" spans="1:3" x14ac:dyDescent="0.2">
      <c r="A29" s="71" t="s">
        <v>54</v>
      </c>
      <c r="B29" s="72"/>
      <c r="C29" s="11"/>
    </row>
    <row r="30" spans="1:3" x14ac:dyDescent="0.2">
      <c r="A30" s="71" t="s">
        <v>55</v>
      </c>
      <c r="B30" s="72"/>
      <c r="C30" s="11"/>
    </row>
    <row r="31" spans="1:3" x14ac:dyDescent="0.2">
      <c r="A31" s="71" t="s">
        <v>56</v>
      </c>
      <c r="B31" s="72"/>
      <c r="C31" s="12"/>
    </row>
    <row r="32" spans="1:3" x14ac:dyDescent="0.2">
      <c r="A32" s="71" t="s">
        <v>57</v>
      </c>
      <c r="B32" s="72"/>
      <c r="C32" s="11"/>
    </row>
    <row r="33" spans="1:3" x14ac:dyDescent="0.2">
      <c r="A33" s="71" t="s">
        <v>58</v>
      </c>
      <c r="B33" s="72"/>
      <c r="C33" s="11"/>
    </row>
    <row r="34" spans="1:3" x14ac:dyDescent="0.2">
      <c r="A34" s="71" t="s">
        <v>59</v>
      </c>
      <c r="B34" s="72"/>
      <c r="C34" s="13"/>
    </row>
    <row r="35" spans="1:3" x14ac:dyDescent="0.2">
      <c r="A35" s="67" t="s">
        <v>60</v>
      </c>
      <c r="B35" s="68"/>
      <c r="C35" s="14"/>
    </row>
    <row r="36" spans="1:3" x14ac:dyDescent="0.2">
      <c r="A36" s="67" t="s">
        <v>61</v>
      </c>
      <c r="B36" s="68"/>
      <c r="C36" s="15"/>
    </row>
    <row r="37" spans="1:3" x14ac:dyDescent="0.2">
      <c r="A37" s="79" t="s">
        <v>62</v>
      </c>
      <c r="B37" s="80"/>
      <c r="C37" s="15"/>
    </row>
    <row r="38" spans="1:3" x14ac:dyDescent="0.2">
      <c r="A38" s="81"/>
      <c r="B38" s="82"/>
      <c r="C38" s="15"/>
    </row>
    <row r="39" spans="1:3" x14ac:dyDescent="0.2">
      <c r="A39" s="83"/>
      <c r="B39" s="84"/>
      <c r="C39" s="15"/>
    </row>
    <row r="40" spans="1:3" x14ac:dyDescent="0.2">
      <c r="A40" s="85" t="s">
        <v>63</v>
      </c>
      <c r="B40" s="85"/>
      <c r="C40" s="85"/>
    </row>
    <row r="41" spans="1:3" ht="16" x14ac:dyDescent="0.2">
      <c r="A41" s="17" t="s">
        <v>64</v>
      </c>
      <c r="B41" s="18"/>
      <c r="C41" s="15"/>
    </row>
    <row r="42" spans="1:3" x14ac:dyDescent="0.2">
      <c r="A42" s="67" t="s">
        <v>65</v>
      </c>
      <c r="B42" s="68"/>
      <c r="C42" s="15"/>
    </row>
    <row r="43" spans="1:3" x14ac:dyDescent="0.2">
      <c r="A43" s="67" t="s">
        <v>66</v>
      </c>
      <c r="B43" s="68"/>
      <c r="C43" s="15"/>
    </row>
    <row r="44" spans="1:3" ht="16" x14ac:dyDescent="0.2">
      <c r="A44" s="17" t="s">
        <v>67</v>
      </c>
      <c r="B44" s="18"/>
      <c r="C44" s="15"/>
    </row>
    <row r="45" spans="1:3" ht="16" x14ac:dyDescent="0.2">
      <c r="A45" s="17" t="s">
        <v>68</v>
      </c>
      <c r="B45" s="18"/>
      <c r="C45" s="15"/>
    </row>
    <row r="46" spans="1:3" x14ac:dyDescent="0.2">
      <c r="A46" s="67" t="s">
        <v>69</v>
      </c>
      <c r="B46" s="68"/>
      <c r="C46" s="15"/>
    </row>
    <row r="47" spans="1:3" ht="16" x14ac:dyDescent="0.2">
      <c r="A47" s="17" t="s">
        <v>70</v>
      </c>
      <c r="B47" s="16"/>
      <c r="C47" s="15"/>
    </row>
    <row r="48" spans="1:3" x14ac:dyDescent="0.2">
      <c r="A48" s="67" t="s">
        <v>71</v>
      </c>
      <c r="B48" s="68"/>
      <c r="C48" s="15"/>
    </row>
    <row r="49" spans="1:3" x14ac:dyDescent="0.2">
      <c r="A49" s="67" t="s">
        <v>72</v>
      </c>
      <c r="B49" s="68"/>
      <c r="C49" s="15"/>
    </row>
    <row r="50" spans="1:3" x14ac:dyDescent="0.2">
      <c r="A50" s="67" t="s">
        <v>62</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zoomScale="141" zoomScaleNormal="85" workbookViewId="0">
      <selection activeCell="B41" sqref="B41:C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86" t="s">
        <v>73</v>
      </c>
      <c r="B1" s="86"/>
      <c r="C1" s="86"/>
    </row>
    <row r="2" spans="1:9" ht="15" customHeight="1" x14ac:dyDescent="0.2">
      <c r="A2" s="35" t="s">
        <v>32</v>
      </c>
      <c r="B2" s="91" t="str">
        <f>'AUTOS NOTA 321'!B2:C2</f>
        <v>SINIESTRO 128407731	   LEGIS  APJ32504</v>
      </c>
      <c r="C2" s="92"/>
    </row>
    <row r="3" spans="1:9" ht="16" x14ac:dyDescent="0.2">
      <c r="A3" s="36" t="s">
        <v>1</v>
      </c>
      <c r="B3" s="106" t="str">
        <f>'AUTOS  NOTA 322'!B2:C2</f>
        <v>760013103012-2024-00150-00</v>
      </c>
      <c r="C3" s="106"/>
    </row>
    <row r="4" spans="1:9" ht="16" x14ac:dyDescent="0.2">
      <c r="A4" s="36" t="s">
        <v>2</v>
      </c>
      <c r="B4" s="106" t="str">
        <f>'AUTOS  NOTA 322'!B3:C3</f>
        <v>JUZGADO DOCE CIVIL DEL CIRCUITO DE CALI</v>
      </c>
      <c r="C4" s="106"/>
    </row>
    <row r="5" spans="1:9" ht="16" x14ac:dyDescent="0.2">
      <c r="A5" s="36" t="s">
        <v>3</v>
      </c>
      <c r="B5" s="106" t="str">
        <f>'AUTOS  NOTA 322'!B4:C4</f>
        <v xml:space="preserve">1. Paula Andrea Escobar Gómez, C.C No. 66.922.948 (propietaria vehículo LEX 866)
2. Diego Tellez, C.C. No. 16.788.722 (en calidad de padre del menor infractor, JACOBO TELLEZ ESCOBAR, identificado con la T.I 1.014.861.930).
3. Allianz Seguros S.A., (aseguradora vehículo LEX 866)
</v>
      </c>
      <c r="C5" s="106"/>
    </row>
    <row r="6" spans="1:9" ht="15" customHeight="1" x14ac:dyDescent="0.2">
      <c r="A6" s="36" t="s">
        <v>4</v>
      </c>
      <c r="B6" s="106" t="str">
        <f>'AUTOS  NOTA 322'!B5:C5</f>
        <v xml:space="preserve">1. Angélica Elsiña Lizaso Camacho, C.C No. 52.156.974 (madre de la víctima directa)
2. Ángel Chamuel Vega Lizaso (menor), NUIP. 1.021.208.120, (hijo de la víctima directa)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106"/>
    </row>
    <row r="7" spans="1:9" ht="16" x14ac:dyDescent="0.2">
      <c r="A7" s="36" t="s">
        <v>5</v>
      </c>
      <c r="B7" s="106" t="str">
        <f>'AUTOS  NOTA 322'!B6:C6</f>
        <v>DEMANDA DIRECTA</v>
      </c>
      <c r="C7" s="106"/>
    </row>
    <row r="8" spans="1:9" ht="16" x14ac:dyDescent="0.2">
      <c r="A8" s="38" t="s">
        <v>33</v>
      </c>
      <c r="B8" s="106" t="str">
        <f>'AUTOS  NOTA 322'!B7:C8</f>
        <v xml:space="preserve">LUZ ÁNGELA VEGA LIZASO </v>
      </c>
      <c r="C8" s="106"/>
    </row>
    <row r="9" spans="1:9" ht="32" x14ac:dyDescent="0.2">
      <c r="A9" s="36" t="s">
        <v>74</v>
      </c>
      <c r="B9" s="104">
        <f>SUM(C11,C12,C14,C15,C17)</f>
        <v>1150533803.1800001</v>
      </c>
      <c r="C9" s="105"/>
    </row>
    <row r="10" spans="1:9" x14ac:dyDescent="0.2">
      <c r="A10" s="107" t="s">
        <v>75</v>
      </c>
      <c r="B10" s="96" t="s">
        <v>76</v>
      </c>
      <c r="C10" s="97"/>
    </row>
    <row r="11" spans="1:9" ht="16" x14ac:dyDescent="0.2">
      <c r="A11" s="107"/>
      <c r="B11" s="37" t="s">
        <v>77</v>
      </c>
      <c r="C11" s="32">
        <v>171733803.18000001</v>
      </c>
    </row>
    <row r="12" spans="1:9" ht="16" x14ac:dyDescent="0.2">
      <c r="A12" s="107"/>
      <c r="B12" s="37" t="s">
        <v>78</v>
      </c>
      <c r="C12" s="32">
        <v>6000000</v>
      </c>
    </row>
    <row r="13" spans="1:9" x14ac:dyDescent="0.2">
      <c r="A13" s="107"/>
      <c r="B13" s="96"/>
      <c r="C13" s="97"/>
    </row>
    <row r="14" spans="1:9" ht="16" x14ac:dyDescent="0.2">
      <c r="A14" s="107"/>
      <c r="B14" s="37" t="s">
        <v>79</v>
      </c>
      <c r="C14" s="40">
        <v>638000000</v>
      </c>
    </row>
    <row r="15" spans="1:9" ht="16" x14ac:dyDescent="0.2">
      <c r="A15" s="107"/>
      <c r="B15" s="37" t="s">
        <v>183</v>
      </c>
      <c r="C15" s="40">
        <v>334800000</v>
      </c>
      <c r="E15" t="s">
        <v>80</v>
      </c>
      <c r="F15" s="22">
        <v>0.7</v>
      </c>
    </row>
    <row r="16" spans="1:9" x14ac:dyDescent="0.2">
      <c r="A16" s="107"/>
      <c r="B16" s="96" t="s">
        <v>81</v>
      </c>
      <c r="C16" s="97"/>
      <c r="E16" t="s">
        <v>82</v>
      </c>
      <c r="F16" s="23">
        <v>0.3</v>
      </c>
      <c r="I16" s="25"/>
    </row>
    <row r="17" spans="1:9" x14ac:dyDescent="0.2">
      <c r="A17" s="107"/>
      <c r="B17" s="37"/>
      <c r="C17" s="41"/>
      <c r="F17" s="26"/>
      <c r="I17" s="25"/>
    </row>
    <row r="18" spans="1:9" ht="23.25" customHeight="1" x14ac:dyDescent="0.2">
      <c r="A18" s="39" t="s">
        <v>83</v>
      </c>
      <c r="B18" s="91" t="s">
        <v>80</v>
      </c>
      <c r="C18" s="92"/>
    </row>
    <row r="19" spans="1:9" ht="48" x14ac:dyDescent="0.2">
      <c r="A19" s="36" t="s">
        <v>84</v>
      </c>
      <c r="B19" s="98" t="s">
        <v>187</v>
      </c>
      <c r="C19" s="99"/>
    </row>
    <row r="20" spans="1:9" ht="15" customHeight="1" x14ac:dyDescent="0.2">
      <c r="A20" s="21" t="s">
        <v>85</v>
      </c>
      <c r="B20" s="93">
        <f>((C22+C23+C25+C26+C30+C28+C32+C34+C29+C33)-C37)*C36*C38</f>
        <v>621733803.18000007</v>
      </c>
      <c r="C20" s="93"/>
    </row>
    <row r="21" spans="1:9" ht="16" x14ac:dyDescent="0.2">
      <c r="A21" s="7" t="s">
        <v>86</v>
      </c>
      <c r="B21" s="100" t="s">
        <v>76</v>
      </c>
      <c r="C21" s="101"/>
    </row>
    <row r="22" spans="1:9" ht="16" x14ac:dyDescent="0.2">
      <c r="A22" s="102"/>
      <c r="B22" s="37" t="s">
        <v>77</v>
      </c>
      <c r="C22" s="32">
        <v>171733803.18000001</v>
      </c>
    </row>
    <row r="23" spans="1:9" ht="16" x14ac:dyDescent="0.2">
      <c r="A23" s="103"/>
      <c r="B23" s="37" t="s">
        <v>78</v>
      </c>
      <c r="C23" s="32">
        <v>0</v>
      </c>
    </row>
    <row r="24" spans="1:9" x14ac:dyDescent="0.2">
      <c r="A24" s="103"/>
      <c r="B24" s="96" t="s">
        <v>87</v>
      </c>
      <c r="C24" s="97"/>
    </row>
    <row r="25" spans="1:9" ht="16" x14ac:dyDescent="0.2">
      <c r="A25" s="103"/>
      <c r="B25" s="37" t="s">
        <v>79</v>
      </c>
      <c r="C25" s="32">
        <v>330000000</v>
      </c>
    </row>
    <row r="26" spans="1:9" ht="29.25" customHeight="1" x14ac:dyDescent="0.2">
      <c r="A26" s="103"/>
      <c r="B26" s="37" t="s">
        <v>88</v>
      </c>
      <c r="C26" s="32">
        <v>120000000</v>
      </c>
    </row>
    <row r="27" spans="1:9" x14ac:dyDescent="0.2">
      <c r="A27" s="103"/>
      <c r="B27" s="96" t="s">
        <v>89</v>
      </c>
      <c r="C27" s="97"/>
    </row>
    <row r="28" spans="1:9" ht="16" x14ac:dyDescent="0.2">
      <c r="A28" s="103"/>
      <c r="B28" s="37" t="s">
        <v>90</v>
      </c>
      <c r="C28" s="32">
        <v>0</v>
      </c>
    </row>
    <row r="29" spans="1:9" ht="16" x14ac:dyDescent="0.2">
      <c r="A29" s="103"/>
      <c r="B29" s="37" t="s">
        <v>77</v>
      </c>
      <c r="C29" s="32">
        <v>0</v>
      </c>
    </row>
    <row r="30" spans="1:9" ht="16" x14ac:dyDescent="0.2">
      <c r="A30" s="103"/>
      <c r="B30" s="37" t="s">
        <v>78</v>
      </c>
      <c r="C30" s="32">
        <v>0</v>
      </c>
    </row>
    <row r="31" spans="1:9" x14ac:dyDescent="0.2">
      <c r="A31" s="103"/>
      <c r="B31" s="96" t="s">
        <v>91</v>
      </c>
      <c r="C31" s="97"/>
    </row>
    <row r="32" spans="1:9" x14ac:dyDescent="0.2">
      <c r="A32" s="103"/>
      <c r="B32" s="37"/>
      <c r="C32" s="32"/>
    </row>
    <row r="33" spans="1:3" ht="16" x14ac:dyDescent="0.2">
      <c r="A33" s="103"/>
      <c r="B33" s="37" t="s">
        <v>77</v>
      </c>
      <c r="C33" s="32">
        <v>0</v>
      </c>
    </row>
    <row r="34" spans="1:3" ht="16" x14ac:dyDescent="0.2">
      <c r="A34" s="103"/>
      <c r="B34" s="37" t="s">
        <v>78</v>
      </c>
      <c r="C34" s="32">
        <v>0</v>
      </c>
    </row>
    <row r="35" spans="1:3" x14ac:dyDescent="0.2">
      <c r="A35" s="103"/>
      <c r="B35" s="96" t="s">
        <v>92</v>
      </c>
      <c r="C35" s="97"/>
    </row>
    <row r="36" spans="1:3" ht="16" x14ac:dyDescent="0.2">
      <c r="A36" s="103"/>
      <c r="B36" s="37" t="s">
        <v>93</v>
      </c>
      <c r="C36" s="33">
        <v>1</v>
      </c>
    </row>
    <row r="37" spans="1:3" ht="16" x14ac:dyDescent="0.2">
      <c r="A37" s="103"/>
      <c r="B37" s="37" t="s">
        <v>38</v>
      </c>
      <c r="C37" s="34">
        <v>0</v>
      </c>
    </row>
    <row r="38" spans="1:3" ht="16" x14ac:dyDescent="0.2">
      <c r="A38" s="103"/>
      <c r="B38" s="37" t="s">
        <v>94</v>
      </c>
      <c r="C38" s="33">
        <v>1</v>
      </c>
    </row>
    <row r="39" spans="1:3" ht="16" x14ac:dyDescent="0.2">
      <c r="A39" s="24" t="s">
        <v>95</v>
      </c>
      <c r="B39" s="93">
        <f>IFERROR(B20*(VLOOKUP(B18,E15:F17,2,0)),16666)</f>
        <v>435213662.22600001</v>
      </c>
      <c r="C39" s="93"/>
    </row>
    <row r="40" spans="1:3" ht="93" customHeight="1" x14ac:dyDescent="0.2">
      <c r="A40" s="36" t="s">
        <v>96</v>
      </c>
      <c r="B40" s="94" t="s">
        <v>188</v>
      </c>
      <c r="C40" s="95"/>
    </row>
    <row r="41" spans="1:3" ht="211.5" customHeight="1" x14ac:dyDescent="0.2">
      <c r="A41" s="36" t="s">
        <v>97</v>
      </c>
      <c r="B41" s="89" t="s">
        <v>186</v>
      </c>
      <c r="C41" s="90"/>
    </row>
    <row r="42" spans="1:3" ht="26.25" customHeight="1" x14ac:dyDescent="0.2">
      <c r="A42" s="43" t="s">
        <v>98</v>
      </c>
      <c r="B42" s="43"/>
      <c r="C42" s="43"/>
    </row>
    <row r="43" spans="1:3" x14ac:dyDescent="0.2">
      <c r="A43" s="42" t="s">
        <v>99</v>
      </c>
      <c r="B43" s="87" t="s">
        <v>185</v>
      </c>
      <c r="C43" s="87"/>
    </row>
    <row r="44" spans="1:3" ht="41.25" customHeight="1" x14ac:dyDescent="0.2">
      <c r="A44" s="42" t="s">
        <v>100</v>
      </c>
      <c r="B44" s="88" t="s">
        <v>184</v>
      </c>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19" sqref="C1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6" t="s">
        <v>101</v>
      </c>
      <c r="B1" s="86"/>
      <c r="C1" s="86"/>
    </row>
    <row r="2" spans="1:3" ht="16" x14ac:dyDescent="0.2">
      <c r="A2" s="20" t="s">
        <v>32</v>
      </c>
      <c r="B2" s="76" t="str">
        <f>'AUTOS NOTA 324'!B2:C2</f>
        <v>SINIESTRO 128407731	   LEGIS  APJ32504</v>
      </c>
      <c r="C2" s="77"/>
    </row>
    <row r="3" spans="1:3" ht="16" x14ac:dyDescent="0.2">
      <c r="A3" s="5" t="s">
        <v>1</v>
      </c>
      <c r="B3" s="48" t="str">
        <f>'AUTOS  NOTA 322'!B2:C2</f>
        <v>760013103012-2024-00150-00</v>
      </c>
      <c r="C3" s="48"/>
    </row>
    <row r="4" spans="1:3" ht="16" x14ac:dyDescent="0.2">
      <c r="A4" s="5" t="s">
        <v>2</v>
      </c>
      <c r="B4" s="48" t="str">
        <f>'AUTOS  NOTA 322'!B3:C3</f>
        <v>JUZGADO DOCE CIVIL DEL CIRCUITO DE CALI</v>
      </c>
      <c r="C4" s="48"/>
    </row>
    <row r="5" spans="1:3" ht="16" x14ac:dyDescent="0.2">
      <c r="A5" s="5" t="s">
        <v>3</v>
      </c>
      <c r="B5" s="48" t="str">
        <f>'AUTOS  NOTA 322'!B4:C4</f>
        <v xml:space="preserve">1. Paula Andrea Escobar Gómez, C.C No. 66.922.948 (propietaria vehículo LEX 866)
2. Diego Tellez, C.C. No. 16.788.722 (en calidad de padre del menor infractor, JACOBO TELLEZ ESCOBAR, identificado con la T.I 1.014.861.930).
3. Allianz Seguros S.A., (aseguradora vehículo LEX 866)
</v>
      </c>
      <c r="C5" s="48"/>
    </row>
    <row r="6" spans="1:3" ht="15" customHeight="1" x14ac:dyDescent="0.2">
      <c r="A6" s="5" t="s">
        <v>4</v>
      </c>
      <c r="B6" s="48" t="str">
        <f>'AUTOS  NOTA 322'!B5:C5</f>
        <v xml:space="preserve">1. Angélica Elsiña Lizaso Camacho, C.C No. 52.156.974 (madre de la víctima directa)
2. Ángel Chamuel Vega Lizaso (menor), NUIP. 1.021.208.120, (hijo de la víctima directa)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48"/>
    </row>
    <row r="7" spans="1:3" ht="15" customHeight="1" x14ac:dyDescent="0.2">
      <c r="A7" s="5" t="s">
        <v>5</v>
      </c>
      <c r="B7" s="48" t="str">
        <f>'AUTOS  NOTA 322'!B6:C6</f>
        <v>DEMANDA DIRECTA</v>
      </c>
      <c r="C7" s="48"/>
    </row>
    <row r="8" spans="1:3" ht="15" customHeight="1" x14ac:dyDescent="0.2">
      <c r="A8" s="31" t="s">
        <v>33</v>
      </c>
      <c r="B8" s="48" t="str">
        <f>'AUTOS  NOTA 322'!B7:C8</f>
        <v xml:space="preserve">LUZ ÁNGELA VEGA LIZASO </v>
      </c>
      <c r="C8" s="48"/>
    </row>
    <row r="9" spans="1:3" ht="19" customHeight="1" x14ac:dyDescent="0.2">
      <c r="A9" s="5" t="s">
        <v>102</v>
      </c>
      <c r="B9" s="48"/>
      <c r="C9" s="48"/>
    </row>
    <row r="10" spans="1:3" ht="16" x14ac:dyDescent="0.2">
      <c r="A10" s="7" t="s">
        <v>86</v>
      </c>
      <c r="B10" s="110">
        <f>'AUTOS NOTA 324'!B20:C20</f>
        <v>621733803.18000007</v>
      </c>
      <c r="C10" s="110"/>
    </row>
    <row r="11" spans="1:3" ht="16" x14ac:dyDescent="0.2">
      <c r="A11" s="7" t="s">
        <v>103</v>
      </c>
      <c r="B11" s="111">
        <f>'AUTOS NOTA 324'!B39:C39</f>
        <v>435213662.22600001</v>
      </c>
      <c r="C11" s="48"/>
    </row>
    <row r="12" spans="1:3" ht="32" x14ac:dyDescent="0.2">
      <c r="A12" s="7" t="s">
        <v>104</v>
      </c>
      <c r="B12" s="108"/>
      <c r="C12" s="109"/>
    </row>
    <row r="13" spans="1:3" ht="48" x14ac:dyDescent="0.2">
      <c r="A13" s="5" t="s">
        <v>105</v>
      </c>
      <c r="B13" s="48"/>
      <c r="C13" s="48"/>
    </row>
    <row r="14" spans="1:3" ht="48" x14ac:dyDescent="0.2">
      <c r="A14" s="5" t="s">
        <v>106</v>
      </c>
      <c r="B14" s="48"/>
      <c r="C14" s="48"/>
    </row>
    <row r="15" spans="1:3" ht="16" x14ac:dyDescent="0.2">
      <c r="A15" s="5" t="s">
        <v>107</v>
      </c>
      <c r="B15" s="6"/>
      <c r="C15" s="6"/>
    </row>
    <row r="16" spans="1:3" ht="16" x14ac:dyDescent="0.2">
      <c r="A16" s="7" t="s">
        <v>108</v>
      </c>
      <c r="B16" s="48"/>
      <c r="C16" s="48"/>
    </row>
    <row r="17" spans="1:3" ht="16" x14ac:dyDescent="0.2">
      <c r="A17" s="6" t="s">
        <v>109</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39</v>
      </c>
      <c r="B1" t="s">
        <v>110</v>
      </c>
      <c r="C1" s="9" t="s">
        <v>43</v>
      </c>
      <c r="D1" s="9" t="s">
        <v>111</v>
      </c>
      <c r="E1" s="3" t="s">
        <v>49</v>
      </c>
      <c r="F1" s="2" t="s">
        <v>80</v>
      </c>
      <c r="G1" s="4">
        <v>0</v>
      </c>
      <c r="H1" t="s">
        <v>16</v>
      </c>
      <c r="I1" t="s">
        <v>112</v>
      </c>
      <c r="K1" t="s">
        <v>113</v>
      </c>
      <c r="L1" s="30" t="s">
        <v>114</v>
      </c>
      <c r="M1" t="s">
        <v>115</v>
      </c>
      <c r="N1" t="s">
        <v>80</v>
      </c>
      <c r="O1" t="s">
        <v>116</v>
      </c>
    </row>
    <row r="2" spans="1:15" x14ac:dyDescent="0.2">
      <c r="A2" t="s">
        <v>115</v>
      </c>
      <c r="B2" t="s">
        <v>117</v>
      </c>
      <c r="C2" t="s">
        <v>118</v>
      </c>
      <c r="D2" s="2" t="s">
        <v>119</v>
      </c>
      <c r="E2" s="1" t="s">
        <v>120</v>
      </c>
      <c r="F2" s="2" t="s">
        <v>121</v>
      </c>
      <c r="G2" s="4">
        <v>0.7</v>
      </c>
      <c r="H2" t="s">
        <v>122</v>
      </c>
      <c r="I2" t="s">
        <v>123</v>
      </c>
      <c r="K2" t="s">
        <v>124</v>
      </c>
      <c r="L2" s="30" t="s">
        <v>125</v>
      </c>
      <c r="M2" t="s">
        <v>126</v>
      </c>
      <c r="N2" t="s">
        <v>82</v>
      </c>
      <c r="O2" t="s">
        <v>117</v>
      </c>
    </row>
    <row r="3" spans="1:15" x14ac:dyDescent="0.2">
      <c r="A3" t="s">
        <v>126</v>
      </c>
      <c r="C3" t="s">
        <v>127</v>
      </c>
      <c r="D3" s="2" t="s">
        <v>128</v>
      </c>
      <c r="E3" s="1" t="s">
        <v>129</v>
      </c>
      <c r="F3" s="2" t="s">
        <v>82</v>
      </c>
      <c r="G3" s="4">
        <v>0.3</v>
      </c>
      <c r="H3" t="s">
        <v>130</v>
      </c>
      <c r="I3" t="s">
        <v>131</v>
      </c>
      <c r="L3" s="30" t="s">
        <v>36</v>
      </c>
      <c r="M3" t="s">
        <v>132</v>
      </c>
      <c r="N3" t="s">
        <v>121</v>
      </c>
    </row>
    <row r="4" spans="1:15" x14ac:dyDescent="0.2">
      <c r="A4" t="s">
        <v>132</v>
      </c>
      <c r="C4" t="s">
        <v>133</v>
      </c>
      <c r="E4" s="1" t="s">
        <v>134</v>
      </c>
      <c r="H4" t="s">
        <v>135</v>
      </c>
      <c r="I4" t="s">
        <v>136</v>
      </c>
      <c r="L4" t="s">
        <v>137</v>
      </c>
    </row>
    <row r="5" spans="1:15" x14ac:dyDescent="0.2">
      <c r="A5" t="s">
        <v>138</v>
      </c>
      <c r="E5" s="1" t="s">
        <v>139</v>
      </c>
      <c r="H5" t="s">
        <v>140</v>
      </c>
      <c r="I5" t="s">
        <v>141</v>
      </c>
      <c r="L5" s="30" t="s">
        <v>142</v>
      </c>
    </row>
    <row r="6" spans="1:15" x14ac:dyDescent="0.2">
      <c r="E6" s="1" t="s">
        <v>143</v>
      </c>
      <c r="I6" t="s">
        <v>144</v>
      </c>
      <c r="L6" s="30" t="s">
        <v>145</v>
      </c>
    </row>
    <row r="7" spans="1:15" x14ac:dyDescent="0.2">
      <c r="E7" s="1" t="s">
        <v>146</v>
      </c>
      <c r="I7" t="s">
        <v>147</v>
      </c>
      <c r="L7" s="30" t="s">
        <v>148</v>
      </c>
    </row>
    <row r="8" spans="1:15" x14ac:dyDescent="0.2">
      <c r="E8" s="1" t="s">
        <v>149</v>
      </c>
      <c r="L8" s="30" t="s">
        <v>89</v>
      </c>
    </row>
    <row r="9" spans="1:15" x14ac:dyDescent="0.2">
      <c r="L9" s="30" t="s">
        <v>150</v>
      </c>
    </row>
    <row r="10" spans="1:15" x14ac:dyDescent="0.2">
      <c r="L10" s="30" t="s">
        <v>151</v>
      </c>
    </row>
    <row r="11" spans="1:15" x14ac:dyDescent="0.2">
      <c r="L11" s="30" t="s">
        <v>152</v>
      </c>
    </row>
    <row r="12" spans="1:15" x14ac:dyDescent="0.2">
      <c r="L12" s="30" t="s">
        <v>153</v>
      </c>
    </row>
    <row r="13" spans="1:15" x14ac:dyDescent="0.2">
      <c r="L13" s="30" t="s">
        <v>154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http://www.w3.org/XML/1998/namespace"/>
    <ds:schemaRef ds:uri="4382931b-6036-484b-ad41-6810b26eb986"/>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e7d3d6e7-89cb-4750-b948-5e984f176bb6"/>
    <ds:schemaRef ds:uri="http://purl.org/dc/terms/"/>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luisa perez</cp:lastModifiedBy>
  <cp:revision/>
  <dcterms:created xsi:type="dcterms:W3CDTF">2020-12-07T14:41:17Z</dcterms:created>
  <dcterms:modified xsi:type="dcterms:W3CDTF">2024-08-23T20:06:28Z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